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00" windowHeight="7320" tabRatio="496" activeTab="1"/>
  </bookViews>
  <sheets>
    <sheet name="Форма 2.2. (2)" sheetId="1" r:id="rId1"/>
    <sheet name="Форма 2.1." sheetId="2" r:id="rId2"/>
    <sheet name="форма 1,1" sheetId="3" r:id="rId3"/>
    <sheet name="форма 1.2" sheetId="4" r:id="rId4"/>
  </sheets>
  <externalReferences>
    <externalReference r:id="rId7"/>
    <externalReference r:id="rId8"/>
  </externalReferences>
  <definedNames>
    <definedName name="_xlnm.Print_Titles" localSheetId="1">'Форма 2.1.'!$6:$8</definedName>
    <definedName name="_xlnm.Print_Titles" localSheetId="0">'Форма 2.2. (2)'!$4:$6</definedName>
  </definedNames>
  <calcPr fullCalcOnLoad="1"/>
</workbook>
</file>

<file path=xl/comments1.xml><?xml version="1.0" encoding="utf-8"?>
<comments xmlns="http://schemas.openxmlformats.org/spreadsheetml/2006/main">
  <authors>
    <author>Белоусова</author>
  </authors>
  <commentList>
    <comment ref="B2" authorId="0">
      <text>
        <r>
          <rPr>
            <b/>
            <sz val="9"/>
            <rFont val="Tahoma"/>
            <family val="2"/>
          </rPr>
          <t>Белоусова: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<sst xmlns="http://schemas.openxmlformats.org/spreadsheetml/2006/main" count="538" uniqueCount="134">
  <si>
    <t>Статус</t>
  </si>
  <si>
    <t>Расходы (тыс. рублей), годы</t>
  </si>
  <si>
    <t>Подпрограмма 1</t>
  </si>
  <si>
    <t>X</t>
  </si>
  <si>
    <t>ЦСР</t>
  </si>
  <si>
    <t>Рз, Пр</t>
  </si>
  <si>
    <t>ГРБС</t>
  </si>
  <si>
    <t xml:space="preserve">Код бюджетной классификации </t>
  </si>
  <si>
    <t>Ответственный исполнитель, соисполнители, участники</t>
  </si>
  <si>
    <t>Наименование государственной программы, подпрограммы, основного мероприятия</t>
  </si>
  <si>
    <t>Таблица 2</t>
  </si>
  <si>
    <t>Итого на II этап (2021-2025 годы)</t>
  </si>
  <si>
    <t>Таблица 1</t>
  </si>
  <si>
    <t xml:space="preserve">
Развитие мер социальной поддержки отдельных категорий граждан
</t>
  </si>
  <si>
    <t xml:space="preserve">«Социальная поддержка отдельных категорий граждан» </t>
  </si>
  <si>
    <t>Пособия по социальной помощи населению (проведе-ние мероприятий)</t>
  </si>
  <si>
    <t>Доплаты к пенсии</t>
  </si>
  <si>
    <t>031</t>
  </si>
  <si>
    <t>03102</t>
  </si>
  <si>
    <t>0310229990</t>
  </si>
  <si>
    <t>0310212610</t>
  </si>
  <si>
    <t>Обеспечение равной доступности транспорта</t>
  </si>
  <si>
    <t>0310213820</t>
  </si>
  <si>
    <t>Подпрограмма 2</t>
  </si>
  <si>
    <t>«Модернизация и развитие социального обслуживания населения»</t>
  </si>
  <si>
    <t>032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</si>
  <si>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2.0.</t>
  </si>
  <si>
    <t>«Оказание социальных услуг населению организациями социального обслуживания населения»</t>
  </si>
  <si>
    <t>13201</t>
  </si>
  <si>
    <t>Расходы по обеспечению права граждан на социальное обслуживание</t>
  </si>
  <si>
    <t>0320121590</t>
  </si>
  <si>
    <t>0320171590</t>
  </si>
  <si>
    <t>Обеспечение права граждан на социальное обслуживание (закупка товаров, работ и услуг)</t>
  </si>
  <si>
    <t>Подпрограмма 3</t>
  </si>
  <si>
    <t>«Социальная поддержка семьи и детей»</t>
  </si>
  <si>
    <t>033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</si>
  <si>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3.1.</t>
  </si>
  <si>
    <t>«Предоставление мер социальной поддержки семьям и детям»</t>
  </si>
  <si>
    <t>03301</t>
  </si>
  <si>
    <t>0330129990</t>
  </si>
  <si>
    <t>«Повышение эффективности государственной  поддержки социально-ориентированных некоммерческих организаций»</t>
  </si>
  <si>
    <t>Подпрограмма 4</t>
  </si>
  <si>
    <t>034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</si>
  <si>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4.0.</t>
  </si>
  <si>
    <t>«Поддержка социально-ориентированных не-коммерческих органи-заций»</t>
  </si>
  <si>
    <t>03401</t>
  </si>
  <si>
    <t>0340120850</t>
  </si>
  <si>
    <t>Подпрограмма 5</t>
  </si>
  <si>
    <t>«Доступная среда»</t>
  </si>
  <si>
    <t>035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</si>
  <si>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5.0.</t>
  </si>
  <si>
    <t>«Обеспечение доступности приоритетных обьектов и услуг в приоритетных сферах жизнедеятель-ности инвалидов и других маломобильных групп насе-ления»</t>
  </si>
  <si>
    <t xml:space="preserve">Количество адаптированных для инвалидов и других маломобильных групп населения приоритетных обь-ектов социальной, транспортной, инженерной инфраструктуры </t>
  </si>
  <si>
    <t>03501</t>
  </si>
  <si>
    <t>0701</t>
  </si>
  <si>
    <t>03501L0270</t>
  </si>
  <si>
    <t>0702</t>
  </si>
  <si>
    <t>Подпрограмма 6</t>
  </si>
  <si>
    <t>«Обеспечение защиты и реализации прав граждан в организации в сфере госу-дарственной регистрации актов гражданского состояния»</t>
  </si>
  <si>
    <t>0113</t>
  </si>
  <si>
    <t>036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</si>
  <si>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6.0.</t>
  </si>
  <si>
    <t>«Осуществление переданных полномочий РФ по государственной регист-рации актов гражданского состояния»</t>
  </si>
  <si>
    <t>03601</t>
  </si>
  <si>
    <t>Обеспечение защиты и реализации прав граждан в ор-ганизации в сфере государственной регистрации актов гражданского со-стояния</t>
  </si>
  <si>
    <t>0360159300</t>
  </si>
  <si>
    <t>Подпрограмма 7</t>
  </si>
  <si>
    <t>«Обеспечение и реализация муниципальной программы»</t>
  </si>
  <si>
    <t>1006</t>
  </si>
  <si>
    <t>037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</si>
  <si>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7.2.</t>
  </si>
  <si>
    <t>«Осуществление деятельности по опеке и попечительству в отношении несовершенно-летних лиц»</t>
  </si>
  <si>
    <t>03702</t>
  </si>
  <si>
    <t>Обеспечение функций органов местного самоуправления</t>
  </si>
  <si>
    <t>0370200190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</si>
  <si>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2.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</si>
  <si>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4.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</si>
  <si>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5.</t>
  </si>
  <si>
    <t>Развитие мер социальной поддержки отдельных категорий граждан</t>
  </si>
  <si>
    <t>МУ "Управление социальной защиты населения Краснояружского района"</t>
  </si>
  <si>
    <t>Муниципальная программа</t>
  </si>
  <si>
    <t>Социальная поддержка граждан в Краснояружском районе</t>
  </si>
  <si>
    <t>Итого на I этап (2015-2020 годы)</t>
  </si>
  <si>
    <t>Доп. КР</t>
  </si>
  <si>
    <t>Общ.объем финанс.</t>
  </si>
  <si>
    <t>к муниципальной программе Краснояружского района "Социальная поддержка граждан в Краснояружском районе"</t>
  </si>
  <si>
    <t>Приложение №4</t>
  </si>
  <si>
    <t>"Социальная поддержка отдельных категорий граждан"</t>
  </si>
  <si>
    <t>03201</t>
  </si>
  <si>
    <t>Основное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3.</t>
  </si>
  <si>
    <t>Ресурсное обеспечение реализации муниципальной ной программы
за счет бюджета муниципального образования Красняоружский район   на II этап реализации</t>
  </si>
  <si>
    <t>Ресурсное обеспечение реализации муниципальнной программы
за счет бюджета муниципального образования"Краснояружский район"</t>
  </si>
  <si>
    <t>Приложение №3</t>
  </si>
  <si>
    <t>Ресурсное обеспечение и прогнозная (справочная) оценка расходов на реализацию
основных мероприятий (мероприятий) государственной программы области 
из различных источников финансирования на I этап реализации</t>
  </si>
  <si>
    <t xml:space="preserve">Таблица 1 </t>
  </si>
  <si>
    <t>Наименование государственной программы, подпрограммы, основного мероприятия, мероприятия</t>
  </si>
  <si>
    <t>Источники финансирования</t>
  </si>
  <si>
    <t>Общий объем финансирования</t>
  </si>
  <si>
    <t>Итого на I этап (2014-2020 годы)</t>
  </si>
  <si>
    <t>Всего</t>
  </si>
  <si>
    <t>федеральный бюджет</t>
  </si>
  <si>
    <t>областной бюджет</t>
  </si>
  <si>
    <t>Бюджет муниципального района "Краснояружский район"</t>
  </si>
  <si>
    <t>территориальные внебюджетные фонды</t>
  </si>
  <si>
    <t>внебюджетные  источники</t>
  </si>
  <si>
    <t>Основное мероприятие 1.1</t>
  </si>
  <si>
    <t>«Оплата жилищно-коммунальных услуг отдельным категориям граждан»</t>
  </si>
  <si>
    <t>Основное мероприятие 1.2</t>
  </si>
  <si>
    <t>Основное мероприятие 2.</t>
  </si>
  <si>
    <t>Основное мероприятие 3.1.</t>
  </si>
  <si>
    <t>Основное мероприятие 3.2.</t>
  </si>
  <si>
    <t>«Предоставление мер социальной поддержки детям-сиротам, детям, ос-тавшимся без попечения родителей</t>
  </si>
  <si>
    <t>Основное мероприятие 4.</t>
  </si>
  <si>
    <t xml:space="preserve">«Поддержка социально-ориентированных не-коммерческих органи-заций»
</t>
  </si>
  <si>
    <t>Основное мероприятие 5.</t>
  </si>
  <si>
    <r>
      <t>«</t>
    </r>
    <r>
      <rPr>
        <b/>
        <sz val="12"/>
        <color indexed="8"/>
        <rFont val="Times New Roman"/>
        <family val="1"/>
      </rPr>
      <t>Обеспечение защиты и реализации прав граждан в организации в сфере госу-дарственной регистрации актов гражданского состояния»</t>
    </r>
  </si>
  <si>
    <t>Основное мероприятие 6.</t>
  </si>
  <si>
    <t>Основное мероприятие 7.1.</t>
  </si>
  <si>
    <t>Обеспечение функций органов власти</t>
  </si>
  <si>
    <t>Основное мероприятие 7.2.</t>
  </si>
  <si>
    <t>Основное мероприятие 7.3.</t>
  </si>
  <si>
    <t>«Осуществление деятельности по опеке и попечительству в отношении совершенно-летних лиц»</t>
  </si>
  <si>
    <t>Основное мероприятие 7.4.</t>
  </si>
  <si>
    <t>«Организация предоставле-ния ежемесячных денежных компенсаций расходов по оплате ЖКУ»</t>
  </si>
  <si>
    <t>Основное мероприятие 7.5.</t>
  </si>
  <si>
    <t>Организация пре-доставления социального пособия на погребение</t>
  </si>
  <si>
    <t>Ресурсное обеспечение и прогнозная (справочная) оценка расходов на реализацию
основных мероприятий (мероприятий) государственной программы области 
из различных источников финансирования на II этап реализации</t>
  </si>
  <si>
    <t>внебюджетные источники</t>
  </si>
  <si>
    <t xml:space="preserve">«Поддержка социально-ориентированных не-коммерческих органи-заций»
«Поддержка социально-ориентированных не-коммерческих органи-заций»
</t>
  </si>
  <si>
    <t>иные источники</t>
  </si>
  <si>
    <t>Таблица №2</t>
  </si>
  <si>
    <t>муниципальная программа</t>
  </si>
  <si>
    <t>Государственная программа</t>
  </si>
  <si>
    <t>бюджеты муниципальных образований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</si>
</sst>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justify" vertical="center" wrapText="1"/>
    </xf>
    <xf numFmtId="173" fontId="8" fillId="33" borderId="10" xfId="0" applyNumberFormat="1" applyFont="1" applyFill="1" applyBorder="1" applyAlignment="1">
      <alignment horizontal="justify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justify" vertical="center" wrapText="1"/>
    </xf>
    <xf numFmtId="3" fontId="3" fillId="33" borderId="10" xfId="0" applyNumberFormat="1" applyFont="1" applyFill="1" applyBorder="1" applyAlignment="1">
      <alignment horizontal="justify" vertical="center" wrapText="1"/>
    </xf>
    <xf numFmtId="173" fontId="3" fillId="33" borderId="10" xfId="0" applyNumberFormat="1" applyFont="1" applyFill="1" applyBorder="1" applyAlignment="1">
      <alignment horizontal="justify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justify" vertical="center" wrapText="1"/>
    </xf>
    <xf numFmtId="173" fontId="4" fillId="33" borderId="10" xfId="0" applyNumberFormat="1" applyFont="1" applyFill="1" applyBorder="1" applyAlignment="1">
      <alignment horizontal="justify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justify" vertical="center" wrapText="1"/>
    </xf>
    <xf numFmtId="173" fontId="3" fillId="33" borderId="15" xfId="0" applyNumberFormat="1" applyFont="1" applyFill="1" applyBorder="1" applyAlignment="1">
      <alignment horizontal="justify" vertical="center" wrapText="1"/>
    </xf>
    <xf numFmtId="3" fontId="4" fillId="33" borderId="15" xfId="0" applyNumberFormat="1" applyFont="1" applyFill="1" applyBorder="1" applyAlignment="1">
      <alignment horizontal="justify" vertical="center" wrapText="1"/>
    </xf>
    <xf numFmtId="173" fontId="4" fillId="33" borderId="15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6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1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40</xdr:row>
      <xdr:rowOff>180975</xdr:rowOff>
    </xdr:from>
    <xdr:to>
      <xdr:col>6</xdr:col>
      <xdr:colOff>342900</xdr:colOff>
      <xdr:row>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6793825"/>
          <a:ext cx="18288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50;&#1086;&#1087;&#1080;&#1103;%20&#1055;&#1088;&#1080;&#1083;%20&#1082;%20&#1052;&#1055;%20&#1059;&#1057;&#1047;&#1053;%202019%2014.01-&#1074;&#1077;&#1088;&#108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52;&#1055;%20&#1059;&#1057;&#1047;&#1053;%202019%2014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2. (2)"/>
      <sheetName val="Форма 1.1."/>
      <sheetName val="Форма 2.2. (2)"/>
      <sheetName val="Форма 2.1."/>
    </sheetNames>
    <sheetDataSet>
      <sheetData sheetId="0">
        <row r="13">
          <cell r="I13">
            <v>13980</v>
          </cell>
        </row>
        <row r="20">
          <cell r="I20">
            <v>95225.5</v>
          </cell>
        </row>
        <row r="21">
          <cell r="I21">
            <v>56005</v>
          </cell>
        </row>
        <row r="26">
          <cell r="I26">
            <v>8440</v>
          </cell>
        </row>
        <row r="27">
          <cell r="I27">
            <v>43945</v>
          </cell>
        </row>
        <row r="28">
          <cell r="I28">
            <v>15885</v>
          </cell>
        </row>
        <row r="39">
          <cell r="I39">
            <v>216840</v>
          </cell>
        </row>
        <row r="40">
          <cell r="I40">
            <v>800</v>
          </cell>
        </row>
        <row r="41">
          <cell r="I41">
            <v>13980</v>
          </cell>
        </row>
        <row r="49">
          <cell r="I49">
            <v>37700</v>
          </cell>
        </row>
        <row r="50">
          <cell r="I50">
            <v>91800</v>
          </cell>
        </row>
        <row r="51">
          <cell r="I51">
            <v>0</v>
          </cell>
        </row>
        <row r="55">
          <cell r="I55">
            <v>190</v>
          </cell>
        </row>
        <row r="56">
          <cell r="I56">
            <v>40790</v>
          </cell>
        </row>
        <row r="69">
          <cell r="I69">
            <v>4780</v>
          </cell>
        </row>
        <row r="91">
          <cell r="I91">
            <v>4855</v>
          </cell>
        </row>
        <row r="104">
          <cell r="I104">
            <v>33525</v>
          </cell>
        </row>
        <row r="110">
          <cell r="I110">
            <v>1870</v>
          </cell>
        </row>
        <row r="111">
          <cell r="I111">
            <v>2690</v>
          </cell>
        </row>
        <row r="116">
          <cell r="I116">
            <v>2680</v>
          </cell>
        </row>
        <row r="122">
          <cell r="I122">
            <v>6060</v>
          </cell>
        </row>
        <row r="128">
          <cell r="I128">
            <v>5</v>
          </cell>
        </row>
      </sheetData>
      <sheetData sheetId="3">
        <row r="15">
          <cell r="I15">
            <v>14805.4</v>
          </cell>
          <cell r="J15">
            <v>14228.6</v>
          </cell>
          <cell r="K15">
            <v>14060.3</v>
          </cell>
          <cell r="L15">
            <v>13983</v>
          </cell>
          <cell r="M15">
            <v>19027</v>
          </cell>
          <cell r="N15">
            <v>19027.1</v>
          </cell>
        </row>
        <row r="16">
          <cell r="I16">
            <v>1975.5</v>
          </cell>
          <cell r="J16">
            <v>1959</v>
          </cell>
          <cell r="K16">
            <v>2067.1</v>
          </cell>
          <cell r="L16">
            <v>2343</v>
          </cell>
          <cell r="M16">
            <v>2751</v>
          </cell>
          <cell r="N16">
            <v>2630</v>
          </cell>
        </row>
        <row r="17">
          <cell r="J17">
            <v>18</v>
          </cell>
        </row>
        <row r="18">
          <cell r="K18">
            <v>9</v>
          </cell>
          <cell r="L18">
            <v>26</v>
          </cell>
          <cell r="M18">
            <v>26</v>
          </cell>
          <cell r="N18">
            <v>36</v>
          </cell>
        </row>
        <row r="19">
          <cell r="K19">
            <v>16</v>
          </cell>
          <cell r="L19">
            <v>6</v>
          </cell>
          <cell r="M19">
            <v>15</v>
          </cell>
          <cell r="N19">
            <v>19</v>
          </cell>
        </row>
        <row r="20">
          <cell r="I20">
            <v>2496</v>
          </cell>
          <cell r="J20">
            <v>2657.1</v>
          </cell>
          <cell r="K20">
            <v>2792.1</v>
          </cell>
          <cell r="L20">
            <v>2994</v>
          </cell>
          <cell r="M20">
            <v>3062</v>
          </cell>
          <cell r="N20">
            <v>3177</v>
          </cell>
        </row>
        <row r="21">
          <cell r="I21">
            <v>96.9</v>
          </cell>
          <cell r="J21">
            <v>120.6</v>
          </cell>
          <cell r="K21">
            <v>123.8</v>
          </cell>
          <cell r="L21">
            <v>145</v>
          </cell>
          <cell r="M21">
            <v>151</v>
          </cell>
          <cell r="N21">
            <v>157</v>
          </cell>
        </row>
        <row r="22">
          <cell r="I22">
            <v>1804.5</v>
          </cell>
          <cell r="J22">
            <v>2419.1</v>
          </cell>
          <cell r="K22">
            <v>2707</v>
          </cell>
          <cell r="L22">
            <v>3312</v>
          </cell>
          <cell r="M22">
            <v>3478</v>
          </cell>
          <cell r="N22">
            <v>3652</v>
          </cell>
        </row>
        <row r="23">
          <cell r="I23">
            <v>721.3</v>
          </cell>
          <cell r="J23">
            <v>861.1</v>
          </cell>
          <cell r="K23">
            <v>839.5</v>
          </cell>
          <cell r="L23">
            <v>962</v>
          </cell>
          <cell r="M23">
            <v>1006</v>
          </cell>
          <cell r="N23">
            <v>1046</v>
          </cell>
        </row>
        <row r="24">
          <cell r="L24">
            <v>149</v>
          </cell>
        </row>
        <row r="26">
          <cell r="I26">
            <v>12.5</v>
          </cell>
          <cell r="J26">
            <v>66</v>
          </cell>
          <cell r="K26">
            <v>58.7</v>
          </cell>
          <cell r="L26">
            <v>64</v>
          </cell>
          <cell r="M26">
            <v>64</v>
          </cell>
          <cell r="N26">
            <v>0</v>
          </cell>
        </row>
        <row r="27">
          <cell r="I27">
            <v>2001.9</v>
          </cell>
          <cell r="J27">
            <v>2261.2</v>
          </cell>
          <cell r="K27">
            <v>2065</v>
          </cell>
          <cell r="L27">
            <v>2637</v>
          </cell>
          <cell r="M27">
            <v>3177</v>
          </cell>
          <cell r="N27">
            <v>3177</v>
          </cell>
        </row>
        <row r="28">
          <cell r="I28">
            <v>180.5</v>
          </cell>
          <cell r="J28">
            <v>146.7</v>
          </cell>
          <cell r="K28">
            <v>138</v>
          </cell>
          <cell r="L28">
            <v>147</v>
          </cell>
          <cell r="M28">
            <v>164</v>
          </cell>
          <cell r="N28">
            <v>170</v>
          </cell>
        </row>
        <row r="29">
          <cell r="I29">
            <v>1177.3</v>
          </cell>
          <cell r="J29">
            <v>1234.7</v>
          </cell>
          <cell r="K29">
            <v>1275.1</v>
          </cell>
          <cell r="L29">
            <v>1327</v>
          </cell>
          <cell r="M29">
            <v>1389</v>
          </cell>
          <cell r="N29">
            <v>1444.4</v>
          </cell>
        </row>
        <row r="30">
          <cell r="I30">
            <v>5.9</v>
          </cell>
          <cell r="J30">
            <v>5.9</v>
          </cell>
          <cell r="K30">
            <v>4.2</v>
          </cell>
          <cell r="L30">
            <v>8</v>
          </cell>
          <cell r="M30">
            <v>7.3</v>
          </cell>
          <cell r="N30">
            <v>7.3</v>
          </cell>
        </row>
        <row r="31">
          <cell r="I31">
            <v>1131</v>
          </cell>
          <cell r="J31">
            <v>1131</v>
          </cell>
          <cell r="K31">
            <v>832</v>
          </cell>
          <cell r="L31">
            <v>864</v>
          </cell>
          <cell r="M31">
            <v>864</v>
          </cell>
          <cell r="N31">
            <v>880</v>
          </cell>
        </row>
        <row r="32">
          <cell r="I32">
            <v>55</v>
          </cell>
          <cell r="J32">
            <v>53</v>
          </cell>
          <cell r="K32">
            <v>53</v>
          </cell>
          <cell r="L32">
            <v>129</v>
          </cell>
          <cell r="M32">
            <v>126</v>
          </cell>
          <cell r="N32">
            <v>140</v>
          </cell>
        </row>
        <row r="33">
          <cell r="I33">
            <v>50.2</v>
          </cell>
          <cell r="J33">
            <v>53.4</v>
          </cell>
          <cell r="K33">
            <v>55.7</v>
          </cell>
          <cell r="L33">
            <v>58</v>
          </cell>
          <cell r="M33">
            <v>61</v>
          </cell>
          <cell r="N33">
            <v>63</v>
          </cell>
        </row>
        <row r="34">
          <cell r="I34">
            <v>3667.3</v>
          </cell>
          <cell r="J34">
            <v>3937</v>
          </cell>
          <cell r="K34">
            <v>4306.3</v>
          </cell>
          <cell r="L34">
            <v>4763</v>
          </cell>
          <cell r="M34">
            <v>4797</v>
          </cell>
          <cell r="N34">
            <v>5157</v>
          </cell>
        </row>
        <row r="35">
          <cell r="I35">
            <v>34.6</v>
          </cell>
          <cell r="J35">
            <v>10.4</v>
          </cell>
          <cell r="K35">
            <v>10.9</v>
          </cell>
          <cell r="L35">
            <v>34</v>
          </cell>
          <cell r="M35">
            <v>35</v>
          </cell>
          <cell r="N35">
            <v>12</v>
          </cell>
        </row>
        <row r="36">
          <cell r="I36">
            <v>29</v>
          </cell>
          <cell r="J36">
            <v>31.5</v>
          </cell>
          <cell r="K36">
            <v>25.2</v>
          </cell>
          <cell r="L36">
            <v>25</v>
          </cell>
          <cell r="M36">
            <v>24</v>
          </cell>
          <cell r="N36">
            <v>25</v>
          </cell>
        </row>
        <row r="37">
          <cell r="I37">
            <v>1991</v>
          </cell>
          <cell r="J37">
            <v>2025</v>
          </cell>
          <cell r="K37">
            <v>1966</v>
          </cell>
          <cell r="L37">
            <v>2042</v>
          </cell>
          <cell r="M37">
            <v>1986</v>
          </cell>
          <cell r="N37">
            <v>2062</v>
          </cell>
        </row>
        <row r="38">
          <cell r="I38">
            <v>57</v>
          </cell>
          <cell r="J38">
            <v>105.4</v>
          </cell>
          <cell r="K38">
            <v>62.6</v>
          </cell>
          <cell r="L38">
            <v>106</v>
          </cell>
          <cell r="M38">
            <v>92</v>
          </cell>
          <cell r="N38">
            <v>83</v>
          </cell>
        </row>
        <row r="39">
          <cell r="I39">
            <v>18.3</v>
          </cell>
        </row>
        <row r="40">
          <cell r="K40">
            <v>5.3</v>
          </cell>
          <cell r="L40">
            <v>22</v>
          </cell>
          <cell r="M40">
            <v>22</v>
          </cell>
          <cell r="N40">
            <v>22</v>
          </cell>
        </row>
        <row r="41">
          <cell r="K41">
            <v>10</v>
          </cell>
          <cell r="L41">
            <v>10</v>
          </cell>
          <cell r="M41">
            <v>10</v>
          </cell>
          <cell r="N41">
            <v>10</v>
          </cell>
        </row>
        <row r="44">
          <cell r="I44">
            <v>149.3</v>
          </cell>
          <cell r="J44">
            <v>149.3</v>
          </cell>
          <cell r="K44">
            <v>149.3</v>
          </cell>
          <cell r="L44">
            <v>160</v>
          </cell>
          <cell r="M44">
            <v>160</v>
          </cell>
          <cell r="N44">
            <v>160</v>
          </cell>
        </row>
        <row r="45">
          <cell r="I45">
            <v>1787</v>
          </cell>
          <cell r="J45">
            <v>1861</v>
          </cell>
          <cell r="K45">
            <v>1825</v>
          </cell>
          <cell r="L45">
            <v>2031</v>
          </cell>
          <cell r="M45">
            <v>2053</v>
          </cell>
          <cell r="N45">
            <v>2074</v>
          </cell>
        </row>
        <row r="46">
          <cell r="I46">
            <v>595.9</v>
          </cell>
          <cell r="J46">
            <v>741.3</v>
          </cell>
          <cell r="K46">
            <v>420</v>
          </cell>
          <cell r="L46">
            <v>528.7</v>
          </cell>
          <cell r="M46">
            <v>779</v>
          </cell>
          <cell r="N46">
            <v>641</v>
          </cell>
        </row>
        <row r="47">
          <cell r="K47">
            <v>127</v>
          </cell>
        </row>
        <row r="48">
          <cell r="I48">
            <v>265.3</v>
          </cell>
          <cell r="J48">
            <v>243.6</v>
          </cell>
          <cell r="K48">
            <v>306</v>
          </cell>
          <cell r="L48">
            <v>338</v>
          </cell>
          <cell r="M48">
            <v>338</v>
          </cell>
          <cell r="N48">
            <v>338</v>
          </cell>
        </row>
        <row r="49">
          <cell r="I49">
            <v>27932</v>
          </cell>
          <cell r="J49">
            <v>27458</v>
          </cell>
          <cell r="K49">
            <v>28434</v>
          </cell>
          <cell r="L49">
            <v>33814</v>
          </cell>
          <cell r="M49">
            <v>37969</v>
          </cell>
          <cell r="N49">
            <v>38709</v>
          </cell>
        </row>
        <row r="50">
          <cell r="K50">
            <v>584</v>
          </cell>
        </row>
        <row r="51">
          <cell r="I51">
            <v>18</v>
          </cell>
          <cell r="J51">
            <v>22</v>
          </cell>
          <cell r="K51">
            <v>13</v>
          </cell>
          <cell r="L51">
            <v>1.3</v>
          </cell>
          <cell r="M51">
            <v>9</v>
          </cell>
          <cell r="N51">
            <v>9</v>
          </cell>
        </row>
        <row r="52">
          <cell r="I52">
            <v>3073</v>
          </cell>
          <cell r="J52">
            <v>2304</v>
          </cell>
          <cell r="K52">
            <v>2731</v>
          </cell>
          <cell r="L52">
            <v>3433</v>
          </cell>
          <cell r="M52">
            <v>2799</v>
          </cell>
          <cell r="N52">
            <v>2799</v>
          </cell>
        </row>
        <row r="55">
          <cell r="I55">
            <v>53</v>
          </cell>
          <cell r="J55">
            <v>115</v>
          </cell>
          <cell r="K55">
            <v>101</v>
          </cell>
          <cell r="L55">
            <v>13.1</v>
          </cell>
          <cell r="M55">
            <v>13</v>
          </cell>
          <cell r="N55">
            <v>0</v>
          </cell>
        </row>
        <row r="56">
          <cell r="I56">
            <v>5333</v>
          </cell>
          <cell r="J56">
            <v>5951.8</v>
          </cell>
          <cell r="K56">
            <v>6169.2</v>
          </cell>
          <cell r="L56">
            <v>5383</v>
          </cell>
          <cell r="M56">
            <v>6507</v>
          </cell>
          <cell r="N56">
            <v>6706</v>
          </cell>
        </row>
        <row r="57">
          <cell r="I57">
            <v>576</v>
          </cell>
          <cell r="J57">
            <v>537.9</v>
          </cell>
          <cell r="K57">
            <v>467.5</v>
          </cell>
          <cell r="L57">
            <v>384</v>
          </cell>
          <cell r="M57">
            <v>480</v>
          </cell>
          <cell r="N57">
            <v>497</v>
          </cell>
        </row>
        <row r="58">
          <cell r="I58">
            <v>4863</v>
          </cell>
          <cell r="J58">
            <v>5928.2</v>
          </cell>
          <cell r="K58">
            <v>6184.6</v>
          </cell>
          <cell r="L58">
            <v>6968</v>
          </cell>
          <cell r="M58">
            <v>7707</v>
          </cell>
          <cell r="N58">
            <v>8570</v>
          </cell>
        </row>
        <row r="59">
          <cell r="I59">
            <v>24</v>
          </cell>
          <cell r="J59">
            <v>27.2</v>
          </cell>
          <cell r="K59">
            <v>24.7</v>
          </cell>
          <cell r="L59">
            <v>5450</v>
          </cell>
          <cell r="M59">
            <v>5858</v>
          </cell>
          <cell r="N59">
            <v>6214</v>
          </cell>
        </row>
        <row r="60">
          <cell r="I60">
            <v>4270</v>
          </cell>
          <cell r="J60">
            <v>5892</v>
          </cell>
          <cell r="K60">
            <v>6778</v>
          </cell>
          <cell r="L60">
            <v>9024</v>
          </cell>
          <cell r="M60">
            <v>2643</v>
          </cell>
          <cell r="N60">
            <v>2749</v>
          </cell>
        </row>
        <row r="61">
          <cell r="I61">
            <v>3941.8</v>
          </cell>
          <cell r="J61">
            <v>4697.5</v>
          </cell>
          <cell r="K61">
            <v>4534</v>
          </cell>
          <cell r="L61">
            <v>2513</v>
          </cell>
          <cell r="M61">
            <v>9280</v>
          </cell>
        </row>
        <row r="62">
          <cell r="J62">
            <v>130</v>
          </cell>
          <cell r="K62">
            <v>140</v>
          </cell>
          <cell r="L62">
            <v>203</v>
          </cell>
          <cell r="M62">
            <v>91</v>
          </cell>
        </row>
        <row r="64">
          <cell r="I64">
            <v>72.5</v>
          </cell>
          <cell r="J64">
            <v>31</v>
          </cell>
          <cell r="L64">
            <v>34</v>
          </cell>
          <cell r="M64">
            <v>34.9</v>
          </cell>
          <cell r="N64">
            <v>36</v>
          </cell>
        </row>
        <row r="65">
          <cell r="I65">
            <v>16</v>
          </cell>
          <cell r="J65">
            <v>17</v>
          </cell>
          <cell r="K65">
            <v>13</v>
          </cell>
          <cell r="L65">
            <v>36</v>
          </cell>
          <cell r="M65">
            <v>30</v>
          </cell>
          <cell r="N65">
            <v>36.3</v>
          </cell>
        </row>
        <row r="66">
          <cell r="I66">
            <v>814.6</v>
          </cell>
          <cell r="J66">
            <v>970.4</v>
          </cell>
          <cell r="K66">
            <v>1032</v>
          </cell>
          <cell r="L66">
            <v>1203</v>
          </cell>
          <cell r="M66">
            <v>1487</v>
          </cell>
          <cell r="N66">
            <v>2138</v>
          </cell>
        </row>
        <row r="67">
          <cell r="I67">
            <v>2623.7</v>
          </cell>
          <cell r="J67">
            <v>2699.4</v>
          </cell>
          <cell r="K67">
            <v>2274</v>
          </cell>
          <cell r="L67">
            <v>2201</v>
          </cell>
          <cell r="M67">
            <v>2057</v>
          </cell>
          <cell r="N67">
            <v>2262</v>
          </cell>
        </row>
        <row r="68">
          <cell r="L68">
            <v>1047</v>
          </cell>
          <cell r="M68">
            <v>1372</v>
          </cell>
          <cell r="N68">
            <v>1166</v>
          </cell>
        </row>
        <row r="69">
          <cell r="I69">
            <v>2104.7</v>
          </cell>
          <cell r="J69">
            <v>1384.7</v>
          </cell>
          <cell r="K69">
            <v>498.5</v>
          </cell>
          <cell r="L69">
            <v>675</v>
          </cell>
          <cell r="M69">
            <v>506</v>
          </cell>
          <cell r="N69">
            <v>1687</v>
          </cell>
        </row>
        <row r="72">
          <cell r="I72">
            <v>1002.3</v>
          </cell>
          <cell r="J72">
            <v>884</v>
          </cell>
          <cell r="K72">
            <v>1050</v>
          </cell>
          <cell r="L72">
            <v>1052</v>
          </cell>
          <cell r="M72">
            <v>889</v>
          </cell>
          <cell r="N72">
            <v>930</v>
          </cell>
        </row>
        <row r="76">
          <cell r="J76">
            <v>69.3</v>
          </cell>
        </row>
        <row r="77">
          <cell r="K77">
            <v>840</v>
          </cell>
        </row>
        <row r="80">
          <cell r="I80">
            <v>840</v>
          </cell>
          <cell r="J80">
            <v>759</v>
          </cell>
          <cell r="K80">
            <v>1239</v>
          </cell>
          <cell r="M80">
            <v>1213</v>
          </cell>
          <cell r="N80">
            <v>962</v>
          </cell>
        </row>
        <row r="85">
          <cell r="I85">
            <v>5037</v>
          </cell>
          <cell r="J85">
            <v>5325</v>
          </cell>
          <cell r="K85">
            <v>5244.5</v>
          </cell>
          <cell r="L85">
            <v>6136</v>
          </cell>
          <cell r="M85">
            <v>6201</v>
          </cell>
          <cell r="N85">
            <v>6458</v>
          </cell>
        </row>
        <row r="87">
          <cell r="I87">
            <v>309</v>
          </cell>
          <cell r="J87">
            <v>379.7</v>
          </cell>
          <cell r="K87">
            <v>418.2</v>
          </cell>
          <cell r="L87">
            <v>449</v>
          </cell>
          <cell r="M87">
            <v>497</v>
          </cell>
          <cell r="N87">
            <v>518</v>
          </cell>
        </row>
        <row r="88">
          <cell r="I88">
            <v>330.4</v>
          </cell>
          <cell r="J88">
            <v>345</v>
          </cell>
          <cell r="K88">
            <v>345</v>
          </cell>
          <cell r="L88">
            <v>342</v>
          </cell>
          <cell r="M88">
            <v>346</v>
          </cell>
          <cell r="N88">
            <v>360</v>
          </cell>
        </row>
        <row r="90">
          <cell r="I90">
            <v>381</v>
          </cell>
          <cell r="J90">
            <v>400</v>
          </cell>
          <cell r="K90">
            <v>400</v>
          </cell>
          <cell r="L90">
            <v>495</v>
          </cell>
          <cell r="M90">
            <v>500</v>
          </cell>
          <cell r="N90">
            <v>518</v>
          </cell>
        </row>
        <row r="92">
          <cell r="I92">
            <v>744</v>
          </cell>
          <cell r="J92">
            <v>767</v>
          </cell>
          <cell r="K92">
            <v>767</v>
          </cell>
          <cell r="L92">
            <v>1117</v>
          </cell>
          <cell r="M92">
            <v>1128</v>
          </cell>
          <cell r="N92">
            <v>1171</v>
          </cell>
        </row>
        <row r="94">
          <cell r="I94">
            <v>1</v>
          </cell>
          <cell r="J94">
            <v>1</v>
          </cell>
          <cell r="K94">
            <v>1</v>
          </cell>
          <cell r="L94">
            <v>0.9</v>
          </cell>
          <cell r="M94">
            <v>0.9</v>
          </cell>
          <cell r="N94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2. (2)"/>
      <sheetName val="Форма 1.1."/>
      <sheetName val="Форма 2.2. (2)"/>
      <sheetName val="Форма 2.1."/>
    </sheetNames>
    <sheetDataSet>
      <sheetData sheetId="2">
        <row r="10">
          <cell r="H10">
            <v>19027.1</v>
          </cell>
          <cell r="I10">
            <v>19027.1</v>
          </cell>
          <cell r="J10">
            <v>19027.1</v>
          </cell>
          <cell r="K10">
            <v>19027.1</v>
          </cell>
          <cell r="L10">
            <v>19027.1</v>
          </cell>
        </row>
        <row r="11">
          <cell r="H11">
            <v>2776</v>
          </cell>
          <cell r="I11">
            <v>2776</v>
          </cell>
          <cell r="J11">
            <v>2776</v>
          </cell>
          <cell r="K11">
            <v>2776</v>
          </cell>
          <cell r="L11">
            <v>2776</v>
          </cell>
        </row>
        <row r="12"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</row>
        <row r="13">
          <cell r="H13">
            <v>37</v>
          </cell>
          <cell r="I13">
            <v>37</v>
          </cell>
          <cell r="J13">
            <v>37</v>
          </cell>
          <cell r="K13">
            <v>37</v>
          </cell>
          <cell r="L13">
            <v>37</v>
          </cell>
        </row>
        <row r="15">
          <cell r="H15">
            <v>3302</v>
          </cell>
          <cell r="I15">
            <v>3302</v>
          </cell>
          <cell r="J15">
            <v>3302</v>
          </cell>
          <cell r="K15">
            <v>3302</v>
          </cell>
          <cell r="L15">
            <v>3302</v>
          </cell>
        </row>
        <row r="16">
          <cell r="H16">
            <v>163</v>
          </cell>
          <cell r="I16">
            <v>163</v>
          </cell>
          <cell r="J16">
            <v>163</v>
          </cell>
          <cell r="K16">
            <v>163</v>
          </cell>
          <cell r="L16">
            <v>163</v>
          </cell>
        </row>
        <row r="17">
          <cell r="H17">
            <v>3835</v>
          </cell>
          <cell r="I17">
            <v>3835</v>
          </cell>
          <cell r="J17">
            <v>3835</v>
          </cell>
          <cell r="K17">
            <v>3835</v>
          </cell>
          <cell r="L17">
            <v>3835</v>
          </cell>
        </row>
        <row r="18">
          <cell r="H18">
            <v>1088</v>
          </cell>
          <cell r="I18">
            <v>1088</v>
          </cell>
          <cell r="J18">
            <v>1088</v>
          </cell>
          <cell r="K18">
            <v>1088</v>
          </cell>
          <cell r="L18">
            <v>1088</v>
          </cell>
        </row>
        <row r="21">
          <cell r="H21">
            <v>3177</v>
          </cell>
          <cell r="I21">
            <v>3177</v>
          </cell>
          <cell r="J21">
            <v>3177</v>
          </cell>
          <cell r="K21">
            <v>3177</v>
          </cell>
          <cell r="L21">
            <v>3177</v>
          </cell>
        </row>
        <row r="22">
          <cell r="H22">
            <v>179</v>
          </cell>
          <cell r="I22">
            <v>179</v>
          </cell>
          <cell r="J22">
            <v>179</v>
          </cell>
          <cell r="K22">
            <v>179</v>
          </cell>
          <cell r="L22">
            <v>179</v>
          </cell>
        </row>
        <row r="23">
          <cell r="H23">
            <v>1502</v>
          </cell>
          <cell r="I23">
            <v>1502</v>
          </cell>
          <cell r="J23">
            <v>1502</v>
          </cell>
          <cell r="K23">
            <v>1502</v>
          </cell>
          <cell r="L23">
            <v>1502</v>
          </cell>
        </row>
        <row r="24">
          <cell r="H24">
            <v>7</v>
          </cell>
          <cell r="I24">
            <v>7</v>
          </cell>
          <cell r="J24">
            <v>7</v>
          </cell>
          <cell r="K24">
            <v>7</v>
          </cell>
          <cell r="L24">
            <v>7</v>
          </cell>
        </row>
        <row r="25">
          <cell r="H25">
            <v>937</v>
          </cell>
          <cell r="I25">
            <v>937</v>
          </cell>
          <cell r="J25">
            <v>937</v>
          </cell>
          <cell r="K25">
            <v>937</v>
          </cell>
          <cell r="L25">
            <v>937</v>
          </cell>
        </row>
        <row r="26">
          <cell r="H26">
            <v>145</v>
          </cell>
          <cell r="I26">
            <v>145</v>
          </cell>
          <cell r="J26">
            <v>145</v>
          </cell>
          <cell r="K26">
            <v>145</v>
          </cell>
          <cell r="L26">
            <v>145</v>
          </cell>
        </row>
        <row r="27">
          <cell r="H27">
            <v>65</v>
          </cell>
          <cell r="I27">
            <v>65</v>
          </cell>
          <cell r="J27">
            <v>65</v>
          </cell>
          <cell r="K27">
            <v>65</v>
          </cell>
          <cell r="L27">
            <v>65</v>
          </cell>
        </row>
        <row r="28">
          <cell r="H28">
            <v>5363</v>
          </cell>
          <cell r="I28">
            <v>5363</v>
          </cell>
          <cell r="J28">
            <v>5363</v>
          </cell>
          <cell r="K28">
            <v>5363</v>
          </cell>
          <cell r="L28">
            <v>5363</v>
          </cell>
        </row>
        <row r="29">
          <cell r="H29">
            <v>13</v>
          </cell>
          <cell r="I29">
            <v>13</v>
          </cell>
          <cell r="J29">
            <v>13</v>
          </cell>
          <cell r="K29">
            <v>13</v>
          </cell>
          <cell r="L29">
            <v>13</v>
          </cell>
        </row>
        <row r="30">
          <cell r="H30">
            <v>26</v>
          </cell>
          <cell r="I30">
            <v>26</v>
          </cell>
          <cell r="J30">
            <v>26</v>
          </cell>
          <cell r="K30">
            <v>26</v>
          </cell>
          <cell r="L30">
            <v>26</v>
          </cell>
        </row>
        <row r="31">
          <cell r="H31">
            <v>2144</v>
          </cell>
          <cell r="I31">
            <v>2144</v>
          </cell>
          <cell r="J31">
            <v>2144</v>
          </cell>
          <cell r="K31">
            <v>2144</v>
          </cell>
          <cell r="L31">
            <v>2144</v>
          </cell>
        </row>
        <row r="32">
          <cell r="H32">
            <v>86</v>
          </cell>
          <cell r="I32">
            <v>86</v>
          </cell>
          <cell r="J32">
            <v>86</v>
          </cell>
          <cell r="K32">
            <v>86</v>
          </cell>
          <cell r="L32">
            <v>86</v>
          </cell>
        </row>
        <row r="35">
          <cell r="H35">
            <v>10</v>
          </cell>
          <cell r="I35">
            <v>10</v>
          </cell>
          <cell r="J35">
            <v>10</v>
          </cell>
          <cell r="K35">
            <v>10</v>
          </cell>
          <cell r="L35">
            <v>10</v>
          </cell>
        </row>
        <row r="38">
          <cell r="H38">
            <v>160</v>
          </cell>
          <cell r="I38">
            <v>160</v>
          </cell>
          <cell r="J38">
            <v>160</v>
          </cell>
          <cell r="K38">
            <v>160</v>
          </cell>
          <cell r="L38">
            <v>160</v>
          </cell>
        </row>
        <row r="39">
          <cell r="H39">
            <v>2094</v>
          </cell>
          <cell r="I39">
            <v>2094</v>
          </cell>
          <cell r="J39">
            <v>2094</v>
          </cell>
          <cell r="K39">
            <v>2094</v>
          </cell>
          <cell r="L39">
            <v>2094</v>
          </cell>
        </row>
        <row r="40">
          <cell r="H40">
            <v>652</v>
          </cell>
          <cell r="I40">
            <v>652</v>
          </cell>
          <cell r="J40">
            <v>652</v>
          </cell>
          <cell r="K40">
            <v>652</v>
          </cell>
          <cell r="L40">
            <v>652</v>
          </cell>
        </row>
        <row r="42">
          <cell r="H42">
            <v>338</v>
          </cell>
          <cell r="I42">
            <v>338</v>
          </cell>
          <cell r="J42">
            <v>338</v>
          </cell>
          <cell r="K42">
            <v>338</v>
          </cell>
          <cell r="L42">
            <v>338</v>
          </cell>
        </row>
        <row r="43">
          <cell r="H43">
            <v>40275</v>
          </cell>
          <cell r="I43">
            <v>40275</v>
          </cell>
          <cell r="J43">
            <v>40275</v>
          </cell>
          <cell r="K43">
            <v>40275</v>
          </cell>
          <cell r="L43">
            <v>40275</v>
          </cell>
        </row>
        <row r="45">
          <cell r="H45">
            <v>9</v>
          </cell>
          <cell r="I45">
            <v>9</v>
          </cell>
          <cell r="J45">
            <v>9</v>
          </cell>
          <cell r="K45">
            <v>9</v>
          </cell>
          <cell r="L45">
            <v>9</v>
          </cell>
        </row>
        <row r="46">
          <cell r="H46">
            <v>2796</v>
          </cell>
          <cell r="I46">
            <v>2796</v>
          </cell>
          <cell r="J46">
            <v>2796</v>
          </cell>
          <cell r="K46">
            <v>2796</v>
          </cell>
          <cell r="L46">
            <v>2796</v>
          </cell>
        </row>
        <row r="50">
          <cell r="H50">
            <v>7024</v>
          </cell>
          <cell r="I50">
            <v>7024</v>
          </cell>
          <cell r="J50">
            <v>7024</v>
          </cell>
          <cell r="K50">
            <v>7024</v>
          </cell>
          <cell r="L50">
            <v>7024</v>
          </cell>
        </row>
        <row r="51">
          <cell r="H51">
            <v>516</v>
          </cell>
          <cell r="I51">
            <v>516</v>
          </cell>
          <cell r="J51">
            <v>516</v>
          </cell>
          <cell r="K51">
            <v>516</v>
          </cell>
          <cell r="L51">
            <v>516</v>
          </cell>
        </row>
        <row r="52">
          <cell r="H52">
            <v>8918</v>
          </cell>
          <cell r="I52">
            <v>8918</v>
          </cell>
          <cell r="J52">
            <v>8918</v>
          </cell>
          <cell r="K52">
            <v>8918</v>
          </cell>
          <cell r="L52">
            <v>8918</v>
          </cell>
        </row>
        <row r="53">
          <cell r="H53">
            <v>6583</v>
          </cell>
          <cell r="I53">
            <v>6583</v>
          </cell>
          <cell r="J53">
            <v>6583</v>
          </cell>
          <cell r="K53">
            <v>6583</v>
          </cell>
          <cell r="L53">
            <v>6583</v>
          </cell>
        </row>
        <row r="54">
          <cell r="H54">
            <v>2859</v>
          </cell>
          <cell r="I54">
            <v>2859</v>
          </cell>
          <cell r="J54">
            <v>2859</v>
          </cell>
          <cell r="K54">
            <v>2859</v>
          </cell>
          <cell r="L54">
            <v>2859</v>
          </cell>
        </row>
        <row r="58">
          <cell r="H58">
            <v>38</v>
          </cell>
          <cell r="I58">
            <v>38</v>
          </cell>
          <cell r="J58">
            <v>38</v>
          </cell>
          <cell r="K58">
            <v>38</v>
          </cell>
          <cell r="L58">
            <v>38</v>
          </cell>
        </row>
        <row r="59">
          <cell r="H59">
            <v>42</v>
          </cell>
          <cell r="I59">
            <v>42</v>
          </cell>
          <cell r="J59">
            <v>42</v>
          </cell>
          <cell r="K59">
            <v>42</v>
          </cell>
          <cell r="L59">
            <v>42</v>
          </cell>
        </row>
        <row r="60">
          <cell r="H60">
            <v>2223</v>
          </cell>
          <cell r="I60">
            <v>2223</v>
          </cell>
          <cell r="J60">
            <v>2223</v>
          </cell>
          <cell r="K60">
            <v>2223</v>
          </cell>
          <cell r="L60">
            <v>2223</v>
          </cell>
        </row>
        <row r="61">
          <cell r="H61">
            <v>2468</v>
          </cell>
          <cell r="I61">
            <v>2468</v>
          </cell>
          <cell r="J61">
            <v>2468</v>
          </cell>
          <cell r="K61">
            <v>2468</v>
          </cell>
          <cell r="L61">
            <v>2468</v>
          </cell>
        </row>
        <row r="62">
          <cell r="H62">
            <v>1457</v>
          </cell>
          <cell r="I62">
            <v>1457</v>
          </cell>
          <cell r="J62">
            <v>1457</v>
          </cell>
          <cell r="K62">
            <v>1457</v>
          </cell>
          <cell r="L62">
            <v>1457</v>
          </cell>
        </row>
        <row r="63">
          <cell r="H63">
            <v>1968</v>
          </cell>
          <cell r="I63">
            <v>1968</v>
          </cell>
          <cell r="J63">
            <v>1968</v>
          </cell>
          <cell r="K63">
            <v>1968</v>
          </cell>
          <cell r="L63">
            <v>1968</v>
          </cell>
        </row>
        <row r="66">
          <cell r="H66">
            <v>956</v>
          </cell>
          <cell r="I66">
            <v>956</v>
          </cell>
          <cell r="J66">
            <v>956</v>
          </cell>
          <cell r="K66">
            <v>956</v>
          </cell>
          <cell r="L66">
            <v>956</v>
          </cell>
        </row>
        <row r="73">
          <cell r="H73">
            <v>971</v>
          </cell>
          <cell r="I73">
            <v>971</v>
          </cell>
          <cell r="J73">
            <v>971</v>
          </cell>
          <cell r="K73">
            <v>971</v>
          </cell>
          <cell r="L73">
            <v>971</v>
          </cell>
        </row>
        <row r="76">
          <cell r="H76">
            <v>6705</v>
          </cell>
          <cell r="I76">
            <v>6705</v>
          </cell>
          <cell r="J76">
            <v>6705</v>
          </cell>
          <cell r="K76">
            <v>6705</v>
          </cell>
          <cell r="L76">
            <v>6705</v>
          </cell>
        </row>
        <row r="78">
          <cell r="H78">
            <v>538</v>
          </cell>
          <cell r="I78">
            <v>538</v>
          </cell>
          <cell r="J78">
            <v>538</v>
          </cell>
          <cell r="K78">
            <v>538</v>
          </cell>
          <cell r="L78">
            <v>538</v>
          </cell>
        </row>
        <row r="79">
          <cell r="H79">
            <v>374</v>
          </cell>
          <cell r="I79">
            <v>374</v>
          </cell>
          <cell r="J79">
            <v>374</v>
          </cell>
          <cell r="K79">
            <v>374</v>
          </cell>
          <cell r="L79">
            <v>374</v>
          </cell>
        </row>
        <row r="83">
          <cell r="H83">
            <v>1212</v>
          </cell>
          <cell r="I83">
            <v>1212</v>
          </cell>
          <cell r="J83">
            <v>1212</v>
          </cell>
          <cell r="K83">
            <v>1212</v>
          </cell>
          <cell r="L83">
            <v>1212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Layout" zoomScale="73" zoomScaleSheetLayoutView="74" zoomScalePageLayoutView="73" workbookViewId="0" topLeftCell="A1">
      <selection activeCell="A1" sqref="A1:L1"/>
    </sheetView>
  </sheetViews>
  <sheetFormatPr defaultColWidth="9.140625" defaultRowHeight="15"/>
  <cols>
    <col min="1" max="1" width="20.421875" style="1" customWidth="1"/>
    <col min="2" max="2" width="39.8515625" style="1" customWidth="1"/>
    <col min="3" max="3" width="23.7109375" style="1" customWidth="1"/>
    <col min="4" max="4" width="7.57421875" style="1" customWidth="1"/>
    <col min="5" max="5" width="8.7109375" style="1" customWidth="1"/>
    <col min="6" max="6" width="13.7109375" style="1" customWidth="1"/>
    <col min="7" max="7" width="7.57421875" style="1" customWidth="1"/>
    <col min="8" max="8" width="14.57421875" style="1" customWidth="1"/>
    <col min="9" max="9" width="13.00390625" style="1" customWidth="1"/>
    <col min="10" max="10" width="17.57421875" style="1" customWidth="1"/>
    <col min="11" max="11" width="17.8515625" style="1" customWidth="1"/>
    <col min="12" max="12" width="17.140625" style="1" customWidth="1"/>
    <col min="13" max="13" width="17.7109375" style="1" customWidth="1"/>
    <col min="14" max="16384" width="9.140625" style="1" customWidth="1"/>
  </cols>
  <sheetData>
    <row r="1" spans="1:13" ht="42.75" customHeight="1">
      <c r="A1" s="94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5"/>
    </row>
    <row r="2" spans="1:13" ht="24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 t="s">
        <v>10</v>
      </c>
    </row>
    <row r="3" spans="1:13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44.25" customHeight="1">
      <c r="A4" s="95" t="s">
        <v>0</v>
      </c>
      <c r="B4" s="95" t="s">
        <v>9</v>
      </c>
      <c r="C4" s="95" t="s">
        <v>8</v>
      </c>
      <c r="D4" s="95" t="s">
        <v>7</v>
      </c>
      <c r="E4" s="95"/>
      <c r="F4" s="95"/>
      <c r="G4" s="95"/>
      <c r="H4" s="95" t="s">
        <v>1</v>
      </c>
      <c r="I4" s="95"/>
      <c r="J4" s="95"/>
      <c r="K4" s="95"/>
      <c r="L4" s="95"/>
      <c r="M4" s="92" t="s">
        <v>11</v>
      </c>
    </row>
    <row r="5" spans="1:13" ht="48" customHeight="1">
      <c r="A5" s="95"/>
      <c r="B5" s="95"/>
      <c r="C5" s="95"/>
      <c r="D5" s="5" t="s">
        <v>6</v>
      </c>
      <c r="E5" s="5" t="s">
        <v>5</v>
      </c>
      <c r="F5" s="5" t="s">
        <v>4</v>
      </c>
      <c r="G5" s="5" t="s">
        <v>83</v>
      </c>
      <c r="H5" s="5">
        <v>2021</v>
      </c>
      <c r="I5" s="5">
        <v>2022</v>
      </c>
      <c r="J5" s="5">
        <v>2023</v>
      </c>
      <c r="K5" s="5">
        <v>2024</v>
      </c>
      <c r="L5" s="5">
        <v>2025</v>
      </c>
      <c r="M5" s="93"/>
    </row>
    <row r="6" spans="1:13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75.75" customHeight="1">
      <c r="A7" s="10" t="s">
        <v>80</v>
      </c>
      <c r="B7" s="15" t="s">
        <v>81</v>
      </c>
      <c r="C7" s="12" t="s">
        <v>79</v>
      </c>
      <c r="D7" s="5"/>
      <c r="E7" s="5" t="s">
        <v>3</v>
      </c>
      <c r="F7" s="5" t="s">
        <v>3</v>
      </c>
      <c r="G7" s="5" t="s">
        <v>3</v>
      </c>
      <c r="H7" s="41">
        <f>H8+H13+H17+H20+H23+H26+H29</f>
        <v>4831</v>
      </c>
      <c r="I7" s="41">
        <f>I8+I13+I17+I20+I23+I26+I29</f>
        <v>4831</v>
      </c>
      <c r="J7" s="41">
        <f>J8+J13+J17+J20+J23+J26+J29</f>
        <v>4831</v>
      </c>
      <c r="K7" s="41">
        <f>K8+K13+K17+K20+K23+K26+K29</f>
        <v>4831</v>
      </c>
      <c r="L7" s="41">
        <f>L8+L13+L17+L20+L23+L26+L29</f>
        <v>4831</v>
      </c>
      <c r="M7" s="42">
        <f>H7+I7+J7+K7+L7</f>
        <v>24155</v>
      </c>
    </row>
    <row r="8" spans="1:13" s="2" customFormat="1" ht="82.5" customHeight="1">
      <c r="A8" s="11" t="s">
        <v>2</v>
      </c>
      <c r="B8" s="11" t="s">
        <v>78</v>
      </c>
      <c r="C8" s="12" t="s">
        <v>79</v>
      </c>
      <c r="D8" s="5">
        <v>873</v>
      </c>
      <c r="E8" s="5">
        <v>1003</v>
      </c>
      <c r="F8" s="7" t="s">
        <v>17</v>
      </c>
      <c r="G8" s="5"/>
      <c r="H8" s="41">
        <v>3177</v>
      </c>
      <c r="I8" s="41">
        <v>3177</v>
      </c>
      <c r="J8" s="41">
        <v>3177</v>
      </c>
      <c r="K8" s="41">
        <v>3177</v>
      </c>
      <c r="L8" s="41">
        <v>3177</v>
      </c>
      <c r="M8" s="42">
        <f aca="true" t="shared" si="0" ref="M8:M26">H8+I8+J8+K8+L8</f>
        <v>15885</v>
      </c>
    </row>
    <row r="9" spans="1:13" s="2" customFormat="1" ht="42" customHeight="1">
      <c r="A9" s="8" t="s">
        <v>75</v>
      </c>
      <c r="B9" s="22" t="s">
        <v>14</v>
      </c>
      <c r="C9" s="12"/>
      <c r="D9" s="24">
        <v>873</v>
      </c>
      <c r="E9" s="24"/>
      <c r="F9" s="25" t="s">
        <v>18</v>
      </c>
      <c r="G9" s="24"/>
      <c r="H9" s="43">
        <v>3177</v>
      </c>
      <c r="I9" s="43">
        <v>3177</v>
      </c>
      <c r="J9" s="43">
        <v>3177</v>
      </c>
      <c r="K9" s="43">
        <v>3177</v>
      </c>
      <c r="L9" s="43">
        <v>3177</v>
      </c>
      <c r="M9" s="44">
        <f t="shared" si="0"/>
        <v>15885</v>
      </c>
    </row>
    <row r="10" spans="1:13" s="2" customFormat="1" ht="36" customHeight="1">
      <c r="A10" s="3"/>
      <c r="B10" s="18" t="s">
        <v>15</v>
      </c>
      <c r="C10" s="18"/>
      <c r="D10" s="20">
        <v>873</v>
      </c>
      <c r="E10" s="20">
        <v>1003</v>
      </c>
      <c r="F10" s="21" t="s">
        <v>19</v>
      </c>
      <c r="G10" s="20">
        <v>313</v>
      </c>
      <c r="H10" s="45"/>
      <c r="I10" s="45"/>
      <c r="J10" s="45"/>
      <c r="K10" s="45"/>
      <c r="L10" s="45"/>
      <c r="M10" s="46">
        <f t="shared" si="0"/>
        <v>0</v>
      </c>
    </row>
    <row r="11" spans="1:13" s="2" customFormat="1" ht="24" customHeight="1">
      <c r="A11" s="3"/>
      <c r="B11" s="18" t="s">
        <v>16</v>
      </c>
      <c r="C11" s="18"/>
      <c r="D11" s="20">
        <v>873</v>
      </c>
      <c r="E11" s="20">
        <v>1001</v>
      </c>
      <c r="F11" s="21" t="s">
        <v>20</v>
      </c>
      <c r="G11" s="20">
        <v>300</v>
      </c>
      <c r="H11" s="45">
        <v>3177</v>
      </c>
      <c r="I11" s="45">
        <v>3177</v>
      </c>
      <c r="J11" s="45">
        <v>3177</v>
      </c>
      <c r="K11" s="45">
        <v>3177</v>
      </c>
      <c r="L11" s="45">
        <v>3177</v>
      </c>
      <c r="M11" s="46">
        <f t="shared" si="0"/>
        <v>15885</v>
      </c>
    </row>
    <row r="12" spans="1:13" s="2" customFormat="1" ht="33" customHeight="1">
      <c r="A12" s="3"/>
      <c r="B12" s="18" t="s">
        <v>21</v>
      </c>
      <c r="C12" s="18"/>
      <c r="D12" s="20">
        <v>873</v>
      </c>
      <c r="E12" s="20">
        <v>1003</v>
      </c>
      <c r="F12" s="21" t="s">
        <v>22</v>
      </c>
      <c r="G12" s="20">
        <v>300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f t="shared" si="0"/>
        <v>0</v>
      </c>
    </row>
    <row r="13" spans="1:13" s="2" customFormat="1" ht="60" customHeight="1">
      <c r="A13" s="9" t="s">
        <v>23</v>
      </c>
      <c r="B13" s="12" t="s">
        <v>24</v>
      </c>
      <c r="C13" s="12" t="s">
        <v>79</v>
      </c>
      <c r="D13" s="26">
        <v>873</v>
      </c>
      <c r="E13" s="26">
        <v>1002</v>
      </c>
      <c r="F13" s="27" t="s">
        <v>25</v>
      </c>
      <c r="G13" s="26"/>
      <c r="H13" s="47">
        <f>H14</f>
        <v>160</v>
      </c>
      <c r="I13" s="47">
        <f>I14</f>
        <v>160</v>
      </c>
      <c r="J13" s="47">
        <f>J14</f>
        <v>160</v>
      </c>
      <c r="K13" s="47">
        <f>K14</f>
        <v>160</v>
      </c>
      <c r="L13" s="47">
        <f>L14</f>
        <v>160</v>
      </c>
      <c r="M13" s="42">
        <f t="shared" si="0"/>
        <v>800</v>
      </c>
    </row>
    <row r="14" spans="1:13" s="2" customFormat="1" ht="67.5" customHeight="1">
      <c r="A14" s="8" t="s">
        <v>26</v>
      </c>
      <c r="B14" s="23" t="s">
        <v>27</v>
      </c>
      <c r="C14" s="23"/>
      <c r="D14" s="24">
        <v>873</v>
      </c>
      <c r="E14" s="24">
        <v>10</v>
      </c>
      <c r="F14" s="25" t="s">
        <v>28</v>
      </c>
      <c r="G14" s="24"/>
      <c r="H14" s="43">
        <v>160</v>
      </c>
      <c r="I14" s="43">
        <v>160</v>
      </c>
      <c r="J14" s="43">
        <v>160</v>
      </c>
      <c r="K14" s="43">
        <v>160</v>
      </c>
      <c r="L14" s="43">
        <v>160</v>
      </c>
      <c r="M14" s="44">
        <f t="shared" si="0"/>
        <v>800</v>
      </c>
    </row>
    <row r="15" spans="1:13" s="2" customFormat="1" ht="36" customHeight="1">
      <c r="A15" s="4"/>
      <c r="B15" s="18" t="s">
        <v>29</v>
      </c>
      <c r="C15" s="18"/>
      <c r="D15" s="20">
        <v>873</v>
      </c>
      <c r="E15" s="20">
        <v>1002</v>
      </c>
      <c r="F15" s="21" t="s">
        <v>30</v>
      </c>
      <c r="G15" s="20">
        <v>300</v>
      </c>
      <c r="H15" s="45">
        <v>160</v>
      </c>
      <c r="I15" s="45">
        <v>160</v>
      </c>
      <c r="J15" s="45">
        <v>160</v>
      </c>
      <c r="K15" s="45">
        <v>160</v>
      </c>
      <c r="L15" s="45">
        <v>160</v>
      </c>
      <c r="M15" s="46">
        <f t="shared" si="0"/>
        <v>800</v>
      </c>
    </row>
    <row r="16" spans="1:13" s="2" customFormat="1" ht="51" customHeight="1">
      <c r="A16" s="3"/>
      <c r="B16" s="18" t="s">
        <v>32</v>
      </c>
      <c r="C16" s="18"/>
      <c r="D16" s="20">
        <v>873</v>
      </c>
      <c r="E16" s="20">
        <v>1002</v>
      </c>
      <c r="F16" s="21" t="s">
        <v>31</v>
      </c>
      <c r="G16" s="20">
        <v>300</v>
      </c>
      <c r="H16" s="45"/>
      <c r="I16" s="45"/>
      <c r="J16" s="45"/>
      <c r="K16" s="45"/>
      <c r="L16" s="45"/>
      <c r="M16" s="46">
        <f t="shared" si="0"/>
        <v>0</v>
      </c>
    </row>
    <row r="17" spans="1:13" s="2" customFormat="1" ht="81" customHeight="1">
      <c r="A17" s="9" t="s">
        <v>33</v>
      </c>
      <c r="B17" s="12" t="s">
        <v>34</v>
      </c>
      <c r="C17" s="12" t="s">
        <v>79</v>
      </c>
      <c r="D17" s="26">
        <v>873</v>
      </c>
      <c r="E17" s="26"/>
      <c r="F17" s="27" t="s">
        <v>35</v>
      </c>
      <c r="G17" s="26"/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2">
        <f t="shared" si="0"/>
        <v>0</v>
      </c>
    </row>
    <row r="18" spans="1:13" s="2" customFormat="1" ht="39.75" customHeight="1">
      <c r="A18" s="8" t="s">
        <v>36</v>
      </c>
      <c r="B18" s="22" t="s">
        <v>37</v>
      </c>
      <c r="C18" s="18"/>
      <c r="D18" s="24">
        <v>873</v>
      </c>
      <c r="E18" s="24">
        <v>1003</v>
      </c>
      <c r="F18" s="25" t="s">
        <v>38</v>
      </c>
      <c r="G18" s="24"/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4">
        <f t="shared" si="0"/>
        <v>0</v>
      </c>
    </row>
    <row r="19" spans="1:13" s="2" customFormat="1" ht="33" customHeight="1">
      <c r="A19" s="3"/>
      <c r="B19" s="18" t="s">
        <v>15</v>
      </c>
      <c r="C19" s="18"/>
      <c r="D19" s="20">
        <v>873</v>
      </c>
      <c r="E19" s="20">
        <v>1003</v>
      </c>
      <c r="F19" s="21" t="s">
        <v>39</v>
      </c>
      <c r="G19" s="20">
        <v>313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6">
        <f t="shared" si="0"/>
        <v>0</v>
      </c>
    </row>
    <row r="20" spans="1:13" ht="79.5" customHeight="1">
      <c r="A20" s="4" t="s">
        <v>41</v>
      </c>
      <c r="B20" s="12" t="s">
        <v>40</v>
      </c>
      <c r="C20" s="12" t="s">
        <v>79</v>
      </c>
      <c r="D20" s="26">
        <v>873</v>
      </c>
      <c r="E20" s="26">
        <v>1006</v>
      </c>
      <c r="F20" s="27" t="s">
        <v>42</v>
      </c>
      <c r="G20" s="26"/>
      <c r="H20" s="47">
        <f aca="true" t="shared" si="1" ref="H20:L21">H21</f>
        <v>956</v>
      </c>
      <c r="I20" s="47">
        <f t="shared" si="1"/>
        <v>956</v>
      </c>
      <c r="J20" s="47">
        <f t="shared" si="1"/>
        <v>956</v>
      </c>
      <c r="K20" s="47">
        <f t="shared" si="1"/>
        <v>956</v>
      </c>
      <c r="L20" s="47">
        <f t="shared" si="1"/>
        <v>956</v>
      </c>
      <c r="M20" s="42">
        <f t="shared" si="0"/>
        <v>4780</v>
      </c>
    </row>
    <row r="21" spans="1:13" ht="55.5" customHeight="1">
      <c r="A21" s="8" t="s">
        <v>43</v>
      </c>
      <c r="B21" s="23" t="s">
        <v>44</v>
      </c>
      <c r="C21" s="23"/>
      <c r="D21" s="24">
        <v>873</v>
      </c>
      <c r="E21" s="24">
        <v>1006</v>
      </c>
      <c r="F21" s="25" t="s">
        <v>45</v>
      </c>
      <c r="G21" s="24"/>
      <c r="H21" s="43">
        <f t="shared" si="1"/>
        <v>956</v>
      </c>
      <c r="I21" s="43">
        <f t="shared" si="1"/>
        <v>956</v>
      </c>
      <c r="J21" s="43">
        <f t="shared" si="1"/>
        <v>956</v>
      </c>
      <c r="K21" s="43">
        <f t="shared" si="1"/>
        <v>956</v>
      </c>
      <c r="L21" s="43">
        <f t="shared" si="1"/>
        <v>956</v>
      </c>
      <c r="M21" s="44">
        <f t="shared" si="0"/>
        <v>4780</v>
      </c>
    </row>
    <row r="22" spans="1:13" ht="53.25" customHeight="1">
      <c r="A22" s="3"/>
      <c r="B22" s="18" t="s">
        <v>44</v>
      </c>
      <c r="C22" s="18"/>
      <c r="D22" s="20">
        <v>873</v>
      </c>
      <c r="E22" s="20">
        <v>1006</v>
      </c>
      <c r="F22" s="21" t="s">
        <v>46</v>
      </c>
      <c r="G22" s="20">
        <v>300</v>
      </c>
      <c r="H22" s="45">
        <v>956</v>
      </c>
      <c r="I22" s="45">
        <v>956</v>
      </c>
      <c r="J22" s="45">
        <v>956</v>
      </c>
      <c r="K22" s="45">
        <v>956</v>
      </c>
      <c r="L22" s="45">
        <v>956</v>
      </c>
      <c r="M22" s="46">
        <f t="shared" si="0"/>
        <v>4780</v>
      </c>
    </row>
    <row r="23" spans="1:13" ht="84.75" customHeight="1">
      <c r="A23" s="4" t="s">
        <v>47</v>
      </c>
      <c r="B23" s="12" t="s">
        <v>48</v>
      </c>
      <c r="C23" s="12" t="s">
        <v>79</v>
      </c>
      <c r="D23" s="26">
        <v>871</v>
      </c>
      <c r="E23" s="27" t="s">
        <v>54</v>
      </c>
      <c r="F23" s="27" t="s">
        <v>49</v>
      </c>
      <c r="G23" s="26"/>
      <c r="H23" s="47">
        <f>H24</f>
        <v>0</v>
      </c>
      <c r="I23" s="47">
        <f>I24</f>
        <v>0</v>
      </c>
      <c r="J23" s="47">
        <f>J24</f>
        <v>0</v>
      </c>
      <c r="K23" s="47">
        <f>K24</f>
        <v>0</v>
      </c>
      <c r="L23" s="47">
        <f>L24</f>
        <v>0</v>
      </c>
      <c r="M23" s="42">
        <f t="shared" si="0"/>
        <v>0</v>
      </c>
    </row>
    <row r="24" spans="1:13" ht="100.5" customHeight="1">
      <c r="A24" s="8" t="s">
        <v>50</v>
      </c>
      <c r="B24" s="23" t="s">
        <v>51</v>
      </c>
      <c r="C24" s="23"/>
      <c r="D24" s="24">
        <v>871</v>
      </c>
      <c r="E24" s="25" t="s">
        <v>54</v>
      </c>
      <c r="F24" s="25" t="s">
        <v>53</v>
      </c>
      <c r="G24" s="24"/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f t="shared" si="0"/>
        <v>0</v>
      </c>
    </row>
    <row r="25" spans="1:13" ht="83.25" customHeight="1">
      <c r="A25" s="3"/>
      <c r="B25" s="18" t="s">
        <v>52</v>
      </c>
      <c r="C25" s="18"/>
      <c r="D25" s="20">
        <v>871</v>
      </c>
      <c r="E25" s="21" t="s">
        <v>54</v>
      </c>
      <c r="F25" s="21" t="s">
        <v>55</v>
      </c>
      <c r="G25" s="20">
        <v>300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6">
        <f t="shared" si="0"/>
        <v>0</v>
      </c>
    </row>
    <row r="26" spans="1:13" ht="84" customHeight="1">
      <c r="A26" s="4" t="s">
        <v>57</v>
      </c>
      <c r="B26" s="12" t="s">
        <v>58</v>
      </c>
      <c r="C26" s="12" t="s">
        <v>79</v>
      </c>
      <c r="D26" s="26">
        <v>850</v>
      </c>
      <c r="E26" s="27" t="s">
        <v>59</v>
      </c>
      <c r="F26" s="27" t="s">
        <v>60</v>
      </c>
      <c r="G26" s="26"/>
      <c r="H26" s="47">
        <f aca="true" t="shared" si="2" ref="H26:L27">H27</f>
        <v>0</v>
      </c>
      <c r="I26" s="47">
        <f t="shared" si="2"/>
        <v>0</v>
      </c>
      <c r="J26" s="47">
        <f t="shared" si="2"/>
        <v>0</v>
      </c>
      <c r="K26" s="47">
        <f t="shared" si="2"/>
        <v>0</v>
      </c>
      <c r="L26" s="47">
        <f t="shared" si="2"/>
        <v>0</v>
      </c>
      <c r="M26" s="42">
        <f t="shared" si="0"/>
        <v>0</v>
      </c>
    </row>
    <row r="27" spans="1:13" ht="68.25" customHeight="1">
      <c r="A27" s="8" t="s">
        <v>61</v>
      </c>
      <c r="B27" s="23" t="s">
        <v>62</v>
      </c>
      <c r="C27" s="23"/>
      <c r="D27" s="24">
        <v>850</v>
      </c>
      <c r="E27" s="25" t="s">
        <v>59</v>
      </c>
      <c r="F27" s="25" t="s">
        <v>63</v>
      </c>
      <c r="G27" s="24"/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  <c r="M27" s="42">
        <f>H27+I27+J27+K27+L27</f>
        <v>0</v>
      </c>
    </row>
    <row r="28" spans="1:13" ht="66" customHeight="1">
      <c r="A28" s="3"/>
      <c r="B28" s="18" t="s">
        <v>64</v>
      </c>
      <c r="C28" s="18"/>
      <c r="D28" s="20">
        <v>850</v>
      </c>
      <c r="E28" s="21" t="s">
        <v>59</v>
      </c>
      <c r="F28" s="21" t="s">
        <v>65</v>
      </c>
      <c r="G28" s="20">
        <v>300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8">
        <f>H28+I28+J28+K28+L28</f>
        <v>0</v>
      </c>
    </row>
    <row r="29" spans="1:13" ht="83.25" customHeight="1">
      <c r="A29" s="4" t="s">
        <v>66</v>
      </c>
      <c r="B29" s="12" t="s">
        <v>67</v>
      </c>
      <c r="C29" s="12" t="s">
        <v>79</v>
      </c>
      <c r="D29" s="26">
        <v>873</v>
      </c>
      <c r="E29" s="27" t="s">
        <v>68</v>
      </c>
      <c r="F29" s="27" t="s">
        <v>69</v>
      </c>
      <c r="G29" s="26"/>
      <c r="H29" s="47">
        <v>538</v>
      </c>
      <c r="I29" s="47">
        <v>538</v>
      </c>
      <c r="J29" s="47">
        <v>538</v>
      </c>
      <c r="K29" s="47">
        <v>538</v>
      </c>
      <c r="L29" s="47">
        <v>538</v>
      </c>
      <c r="M29" s="42">
        <f>H29+I29+J29+K29+L29</f>
        <v>2690</v>
      </c>
    </row>
    <row r="30" spans="1:13" ht="69" customHeight="1">
      <c r="A30" s="8" t="s">
        <v>70</v>
      </c>
      <c r="B30" s="23" t="s">
        <v>71</v>
      </c>
      <c r="C30" s="23"/>
      <c r="D30" s="24">
        <v>873</v>
      </c>
      <c r="E30" s="24">
        <v>1006</v>
      </c>
      <c r="F30" s="25" t="s">
        <v>72</v>
      </c>
      <c r="G30" s="24"/>
      <c r="H30" s="43">
        <v>538</v>
      </c>
      <c r="I30" s="43">
        <v>538</v>
      </c>
      <c r="J30" s="43">
        <v>538</v>
      </c>
      <c r="K30" s="43">
        <v>538</v>
      </c>
      <c r="L30" s="43">
        <v>538</v>
      </c>
      <c r="M30" s="44">
        <f>H30+I30+J30+K30+L30</f>
        <v>2690</v>
      </c>
    </row>
    <row r="31" spans="1:13" ht="33" customHeight="1">
      <c r="A31" s="3"/>
      <c r="B31" s="58" t="s">
        <v>73</v>
      </c>
      <c r="C31" s="18"/>
      <c r="D31" s="20">
        <v>873</v>
      </c>
      <c r="E31" s="20">
        <v>1006</v>
      </c>
      <c r="F31" s="21" t="s">
        <v>74</v>
      </c>
      <c r="G31" s="20">
        <v>300</v>
      </c>
      <c r="H31" s="45">
        <v>538</v>
      </c>
      <c r="I31" s="45">
        <v>538</v>
      </c>
      <c r="J31" s="45">
        <v>538</v>
      </c>
      <c r="K31" s="45">
        <v>538</v>
      </c>
      <c r="L31" s="45">
        <v>538</v>
      </c>
      <c r="M31" s="46">
        <f>H31+I31+J31+K31+L31</f>
        <v>2690</v>
      </c>
    </row>
  </sheetData>
  <sheetProtection/>
  <mergeCells count="7">
    <mergeCell ref="M4:M5"/>
    <mergeCell ref="A1:L1"/>
    <mergeCell ref="C4:C5"/>
    <mergeCell ref="D4:G4"/>
    <mergeCell ref="H4:L4"/>
    <mergeCell ref="A4:A5"/>
    <mergeCell ref="B4:B5"/>
  </mergeCells>
  <printOptions/>
  <pageMargins left="0.3937007874015748" right="0.3937007874015748" top="0.984251968503937" bottom="0.5905511811023623" header="0.7086614173228347" footer="0"/>
  <pageSetup firstPageNumber="140" useFirstPageNumber="1" fitToHeight="0" fitToWidth="1" horizontalDpi="600" verticalDpi="600" orientation="landscape" paperSize="9" scale="63" r:id="rId3"/>
  <headerFooter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Layout" zoomScale="71" zoomScaleSheetLayoutView="85" zoomScalePageLayoutView="71" workbookViewId="0" topLeftCell="A1">
      <selection activeCell="A3" sqref="A3:N3"/>
    </sheetView>
  </sheetViews>
  <sheetFormatPr defaultColWidth="9.140625" defaultRowHeight="15"/>
  <cols>
    <col min="1" max="1" width="19.57421875" style="1" customWidth="1"/>
    <col min="2" max="2" width="30.57421875" style="1" customWidth="1"/>
    <col min="3" max="3" width="22.7109375" style="1" customWidth="1"/>
    <col min="4" max="4" width="5.28125" style="1" customWidth="1"/>
    <col min="5" max="5" width="6.421875" style="1" customWidth="1"/>
    <col min="6" max="6" width="14.28125" style="1" customWidth="1"/>
    <col min="7" max="7" width="5.421875" style="1" customWidth="1"/>
    <col min="8" max="8" width="12.28125" style="1" customWidth="1"/>
    <col min="9" max="9" width="13.140625" style="1" bestFit="1" customWidth="1"/>
    <col min="10" max="12" width="10.421875" style="1" bestFit="1" customWidth="1"/>
    <col min="13" max="13" width="10.28125" style="1" customWidth="1"/>
    <col min="14" max="14" width="10.421875" style="1" bestFit="1" customWidth="1"/>
    <col min="15" max="15" width="12.00390625" style="1" customWidth="1"/>
    <col min="16" max="16384" width="9.140625" style="1" customWidth="1"/>
  </cols>
  <sheetData>
    <row r="1" spans="13:15" ht="15.75">
      <c r="M1" s="49"/>
      <c r="N1" s="112" t="s">
        <v>86</v>
      </c>
      <c r="O1" s="112"/>
    </row>
    <row r="2" spans="13:15" ht="63" customHeight="1">
      <c r="M2" s="111" t="s">
        <v>85</v>
      </c>
      <c r="N2" s="111"/>
      <c r="O2" s="111"/>
    </row>
    <row r="3" spans="1:14" ht="42.75" customHeight="1">
      <c r="A3" s="113" t="s">
        <v>91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5" ht="24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6" t="s">
        <v>12</v>
      </c>
    </row>
    <row r="5" ht="12" customHeight="1"/>
    <row r="6" spans="1:15" ht="44.25" customHeight="1">
      <c r="A6" s="95" t="s">
        <v>0</v>
      </c>
      <c r="B6" s="95" t="s">
        <v>9</v>
      </c>
      <c r="C6" s="95" t="s">
        <v>8</v>
      </c>
      <c r="D6" s="95" t="s">
        <v>7</v>
      </c>
      <c r="E6" s="95"/>
      <c r="F6" s="95"/>
      <c r="G6" s="95"/>
      <c r="H6" s="92" t="s">
        <v>84</v>
      </c>
      <c r="I6" s="95"/>
      <c r="J6" s="95"/>
      <c r="K6" s="95"/>
      <c r="L6" s="95"/>
      <c r="M6" s="95"/>
      <c r="N6" s="95"/>
      <c r="O6" s="106" t="s">
        <v>82</v>
      </c>
    </row>
    <row r="7" spans="1:15" ht="48" customHeight="1">
      <c r="A7" s="95"/>
      <c r="B7" s="95"/>
      <c r="C7" s="95"/>
      <c r="D7" s="5" t="s">
        <v>6</v>
      </c>
      <c r="E7" s="5" t="s">
        <v>5</v>
      </c>
      <c r="F7" s="5" t="s">
        <v>4</v>
      </c>
      <c r="G7" s="5" t="s">
        <v>83</v>
      </c>
      <c r="H7" s="93"/>
      <c r="I7" s="5">
        <v>2015</v>
      </c>
      <c r="J7" s="5">
        <v>2016</v>
      </c>
      <c r="K7" s="5">
        <v>2017</v>
      </c>
      <c r="L7" s="5">
        <v>2018</v>
      </c>
      <c r="M7" s="5">
        <v>2019</v>
      </c>
      <c r="N7" s="5">
        <v>2020</v>
      </c>
      <c r="O7" s="107"/>
    </row>
    <row r="8" spans="1:15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10</v>
      </c>
      <c r="J8" s="5">
        <v>11</v>
      </c>
      <c r="K8" s="5">
        <v>12</v>
      </c>
      <c r="L8" s="5">
        <v>13</v>
      </c>
      <c r="M8" s="5">
        <v>14</v>
      </c>
      <c r="N8" s="5">
        <v>15</v>
      </c>
      <c r="O8" s="16">
        <v>16</v>
      </c>
    </row>
    <row r="9" spans="1:15" ht="89.25" customHeight="1">
      <c r="A9" s="10" t="s">
        <v>80</v>
      </c>
      <c r="B9" s="15" t="s">
        <v>81</v>
      </c>
      <c r="C9" s="12" t="s">
        <v>79</v>
      </c>
      <c r="D9" s="5"/>
      <c r="E9" s="5" t="s">
        <v>3</v>
      </c>
      <c r="F9" s="5" t="s">
        <v>3</v>
      </c>
      <c r="G9" s="5" t="s">
        <v>3</v>
      </c>
      <c r="H9" s="37">
        <v>49546.8</v>
      </c>
      <c r="I9" s="31">
        <f aca="true" t="shared" si="0" ref="I9:O9">I10+I18+I22+I25+I28+I34</f>
        <v>3528</v>
      </c>
      <c r="J9" s="31">
        <f t="shared" si="0"/>
        <v>3855.2</v>
      </c>
      <c r="K9" s="31">
        <f t="shared" si="0"/>
        <v>3974.5</v>
      </c>
      <c r="L9" s="31">
        <f t="shared" si="0"/>
        <v>4405.1</v>
      </c>
      <c r="M9" s="31">
        <f t="shared" si="0"/>
        <v>4822</v>
      </c>
      <c r="N9" s="31">
        <f t="shared" si="0"/>
        <v>4807</v>
      </c>
      <c r="O9" s="31">
        <f t="shared" si="0"/>
        <v>25391.8</v>
      </c>
    </row>
    <row r="10" spans="1:15" s="2" customFormat="1" ht="23.25" customHeight="1">
      <c r="A10" s="108" t="s">
        <v>2</v>
      </c>
      <c r="B10" s="98" t="s">
        <v>13</v>
      </c>
      <c r="C10" s="98" t="s">
        <v>79</v>
      </c>
      <c r="D10" s="92">
        <v>873</v>
      </c>
      <c r="E10" s="92">
        <v>1003</v>
      </c>
      <c r="F10" s="92">
        <v>31</v>
      </c>
      <c r="G10" s="92" t="s">
        <v>3</v>
      </c>
      <c r="H10" s="96">
        <v>31540.6</v>
      </c>
      <c r="I10" s="103">
        <v>2014.4</v>
      </c>
      <c r="J10" s="103">
        <f>J15+J16+J17</f>
        <v>2327.2</v>
      </c>
      <c r="K10" s="103">
        <v>2129</v>
      </c>
      <c r="L10" s="103">
        <v>2723</v>
      </c>
      <c r="M10" s="103">
        <v>3263</v>
      </c>
      <c r="N10" s="103">
        <v>3199</v>
      </c>
      <c r="O10" s="102">
        <v>15655.6</v>
      </c>
    </row>
    <row r="11" spans="1:15" s="2" customFormat="1" ht="60" customHeight="1">
      <c r="A11" s="109"/>
      <c r="B11" s="99"/>
      <c r="C11" s="99"/>
      <c r="D11" s="101"/>
      <c r="E11" s="101"/>
      <c r="F11" s="101"/>
      <c r="G11" s="101"/>
      <c r="H11" s="97"/>
      <c r="I11" s="104"/>
      <c r="J11" s="104"/>
      <c r="K11" s="104"/>
      <c r="L11" s="104"/>
      <c r="M11" s="104"/>
      <c r="N11" s="104"/>
      <c r="O11" s="102"/>
    </row>
    <row r="12" spans="1:15" s="2" customFormat="1" ht="19.5" customHeight="1" hidden="1">
      <c r="A12" s="109"/>
      <c r="B12" s="99"/>
      <c r="C12" s="99"/>
      <c r="D12" s="13"/>
      <c r="E12" s="101"/>
      <c r="F12" s="101"/>
      <c r="G12" s="101"/>
      <c r="H12" s="30"/>
      <c r="I12" s="104"/>
      <c r="J12" s="104"/>
      <c r="K12" s="104"/>
      <c r="L12" s="104"/>
      <c r="M12" s="104"/>
      <c r="N12" s="104"/>
      <c r="O12" s="102"/>
    </row>
    <row r="13" spans="1:15" s="2" customFormat="1" ht="19.5" customHeight="1" hidden="1">
      <c r="A13" s="110"/>
      <c r="B13" s="100"/>
      <c r="C13" s="100"/>
      <c r="D13" s="14"/>
      <c r="E13" s="93"/>
      <c r="F13" s="93"/>
      <c r="G13" s="93"/>
      <c r="H13" s="29"/>
      <c r="I13" s="105"/>
      <c r="J13" s="105"/>
      <c r="K13" s="105"/>
      <c r="L13" s="105"/>
      <c r="M13" s="105"/>
      <c r="N13" s="105"/>
      <c r="O13" s="102"/>
    </row>
    <row r="14" spans="1:15" s="2" customFormat="1" ht="51" customHeight="1">
      <c r="A14" s="23" t="s">
        <v>75</v>
      </c>
      <c r="B14" s="51" t="s">
        <v>87</v>
      </c>
      <c r="C14" s="52"/>
      <c r="D14" s="52"/>
      <c r="E14" s="52"/>
      <c r="F14" s="53">
        <v>3102</v>
      </c>
      <c r="G14" s="54"/>
      <c r="H14" s="54">
        <v>31540.6</v>
      </c>
      <c r="I14" s="54">
        <v>2014.4</v>
      </c>
      <c r="J14" s="54">
        <v>2327.2</v>
      </c>
      <c r="K14" s="54">
        <v>2129</v>
      </c>
      <c r="L14" s="54">
        <v>2723</v>
      </c>
      <c r="M14" s="54">
        <v>3263</v>
      </c>
      <c r="N14" s="54">
        <v>3199</v>
      </c>
      <c r="O14" s="54">
        <v>15655.6</v>
      </c>
    </row>
    <row r="15" spans="1:15" s="2" customFormat="1" ht="51" customHeight="1">
      <c r="A15" s="8"/>
      <c r="B15" s="18" t="s">
        <v>15</v>
      </c>
      <c r="C15" s="18"/>
      <c r="D15" s="20">
        <v>873</v>
      </c>
      <c r="E15" s="20">
        <v>1003</v>
      </c>
      <c r="F15" s="21" t="s">
        <v>19</v>
      </c>
      <c r="G15" s="20">
        <v>313</v>
      </c>
      <c r="H15" s="35">
        <v>265.2</v>
      </c>
      <c r="I15" s="34">
        <v>12.5</v>
      </c>
      <c r="J15" s="34">
        <v>66</v>
      </c>
      <c r="K15" s="34">
        <v>58.7</v>
      </c>
      <c r="L15" s="34">
        <v>64</v>
      </c>
      <c r="M15" s="34">
        <v>64</v>
      </c>
      <c r="N15" s="34">
        <v>0</v>
      </c>
      <c r="O15" s="35">
        <f>I15+J15+K15+L15+M15+N15</f>
        <v>265.2</v>
      </c>
    </row>
    <row r="16" spans="1:15" s="2" customFormat="1" ht="21" customHeight="1">
      <c r="A16" s="3"/>
      <c r="B16" s="18" t="s">
        <v>16</v>
      </c>
      <c r="C16" s="18"/>
      <c r="D16" s="20">
        <v>873</v>
      </c>
      <c r="E16" s="20">
        <v>1001</v>
      </c>
      <c r="F16" s="21" t="s">
        <v>20</v>
      </c>
      <c r="G16" s="20">
        <v>300</v>
      </c>
      <c r="H16" s="35">
        <v>31204.1</v>
      </c>
      <c r="I16" s="34">
        <v>2001.9</v>
      </c>
      <c r="J16" s="34">
        <v>2261.2</v>
      </c>
      <c r="K16" s="34">
        <v>2065</v>
      </c>
      <c r="L16" s="34">
        <v>2637</v>
      </c>
      <c r="M16" s="34">
        <v>3177</v>
      </c>
      <c r="N16" s="34">
        <v>3177</v>
      </c>
      <c r="O16" s="35">
        <f aca="true" t="shared" si="1" ref="O16:O25">I16+J16+K16+L16+M16+N16</f>
        <v>15319.1</v>
      </c>
    </row>
    <row r="17" spans="1:15" s="2" customFormat="1" ht="35.25" customHeight="1">
      <c r="A17" s="3"/>
      <c r="B17" s="18" t="s">
        <v>21</v>
      </c>
      <c r="C17" s="18"/>
      <c r="D17" s="20">
        <v>873</v>
      </c>
      <c r="E17" s="20">
        <v>1003</v>
      </c>
      <c r="F17" s="21" t="s">
        <v>22</v>
      </c>
      <c r="G17" s="20">
        <v>300</v>
      </c>
      <c r="H17" s="35">
        <v>71.3</v>
      </c>
      <c r="I17" s="34"/>
      <c r="J17" s="34"/>
      <c r="K17" s="34">
        <v>5.3</v>
      </c>
      <c r="L17" s="34">
        <v>22</v>
      </c>
      <c r="M17" s="34">
        <v>22</v>
      </c>
      <c r="N17" s="34">
        <v>22</v>
      </c>
      <c r="O17" s="36">
        <f t="shared" si="1"/>
        <v>71.3</v>
      </c>
    </row>
    <row r="18" spans="1:16" s="2" customFormat="1" ht="76.5" customHeight="1">
      <c r="A18" s="9" t="s">
        <v>23</v>
      </c>
      <c r="B18" s="12" t="s">
        <v>24</v>
      </c>
      <c r="C18" s="12" t="s">
        <v>79</v>
      </c>
      <c r="D18" s="26">
        <v>873</v>
      </c>
      <c r="E18" s="26">
        <v>1002</v>
      </c>
      <c r="F18" s="27" t="s">
        <v>25</v>
      </c>
      <c r="G18" s="26"/>
      <c r="H18" s="39">
        <f aca="true" t="shared" si="2" ref="H18:N18">H19</f>
        <v>1854.9</v>
      </c>
      <c r="I18" s="32">
        <f t="shared" si="2"/>
        <v>149.3</v>
      </c>
      <c r="J18" s="32">
        <f t="shared" si="2"/>
        <v>149.3</v>
      </c>
      <c r="K18" s="32">
        <f t="shared" si="2"/>
        <v>276.3</v>
      </c>
      <c r="L18" s="32">
        <f t="shared" si="2"/>
        <v>160</v>
      </c>
      <c r="M18" s="32">
        <f t="shared" si="2"/>
        <v>160</v>
      </c>
      <c r="N18" s="32">
        <f t="shared" si="2"/>
        <v>160</v>
      </c>
      <c r="O18" s="37">
        <f t="shared" si="1"/>
        <v>1054.9</v>
      </c>
      <c r="P18" s="17"/>
    </row>
    <row r="19" spans="1:16" s="2" customFormat="1" ht="63" customHeight="1">
      <c r="A19" s="8" t="s">
        <v>75</v>
      </c>
      <c r="B19" s="23" t="s">
        <v>27</v>
      </c>
      <c r="C19" s="23"/>
      <c r="D19" s="24">
        <v>873</v>
      </c>
      <c r="E19" s="24">
        <v>10</v>
      </c>
      <c r="F19" s="25" t="s">
        <v>88</v>
      </c>
      <c r="G19" s="24"/>
      <c r="H19" s="40">
        <v>1854.9</v>
      </c>
      <c r="I19" s="33">
        <f>I20+I21</f>
        <v>149.3</v>
      </c>
      <c r="J19" s="33">
        <f aca="true" t="shared" si="3" ref="J19:O19">J20+J21</f>
        <v>149.3</v>
      </c>
      <c r="K19" s="33">
        <f t="shared" si="3"/>
        <v>276.3</v>
      </c>
      <c r="L19" s="33">
        <f t="shared" si="3"/>
        <v>160</v>
      </c>
      <c r="M19" s="33">
        <f t="shared" si="3"/>
        <v>160</v>
      </c>
      <c r="N19" s="33">
        <f t="shared" si="3"/>
        <v>160</v>
      </c>
      <c r="O19" s="33">
        <f t="shared" si="3"/>
        <v>1054.9</v>
      </c>
      <c r="P19" s="17"/>
    </row>
    <row r="20" spans="1:16" s="2" customFormat="1" ht="51" customHeight="1">
      <c r="A20" s="4"/>
      <c r="B20" s="18" t="s">
        <v>29</v>
      </c>
      <c r="C20" s="18"/>
      <c r="D20" s="20">
        <v>873</v>
      </c>
      <c r="E20" s="20">
        <v>1002</v>
      </c>
      <c r="F20" s="21" t="s">
        <v>30</v>
      </c>
      <c r="G20" s="20">
        <v>300</v>
      </c>
      <c r="H20" s="35">
        <v>1727.9</v>
      </c>
      <c r="I20" s="34">
        <v>149.3</v>
      </c>
      <c r="J20" s="34">
        <v>149.3</v>
      </c>
      <c r="K20" s="34">
        <v>149.3</v>
      </c>
      <c r="L20" s="34">
        <v>160</v>
      </c>
      <c r="M20" s="34">
        <v>160</v>
      </c>
      <c r="N20" s="34">
        <v>160</v>
      </c>
      <c r="O20" s="36">
        <f t="shared" si="1"/>
        <v>927.9000000000001</v>
      </c>
      <c r="P20" s="50"/>
    </row>
    <row r="21" spans="1:16" s="2" customFormat="1" ht="63" customHeight="1">
      <c r="A21" s="3"/>
      <c r="B21" s="18" t="s">
        <v>32</v>
      </c>
      <c r="C21" s="18"/>
      <c r="D21" s="20">
        <v>873</v>
      </c>
      <c r="E21" s="20">
        <v>1002</v>
      </c>
      <c r="F21" s="21" t="s">
        <v>31</v>
      </c>
      <c r="G21" s="20">
        <v>300</v>
      </c>
      <c r="H21" s="35">
        <f>O21</f>
        <v>127</v>
      </c>
      <c r="I21" s="34"/>
      <c r="J21" s="34"/>
      <c r="K21" s="34">
        <v>127</v>
      </c>
      <c r="L21" s="34"/>
      <c r="M21" s="34"/>
      <c r="N21" s="34"/>
      <c r="O21" s="36">
        <f t="shared" si="1"/>
        <v>127</v>
      </c>
      <c r="P21" s="17"/>
    </row>
    <row r="22" spans="1:15" s="2" customFormat="1" ht="75" customHeight="1">
      <c r="A22" s="19" t="s">
        <v>33</v>
      </c>
      <c r="B22" s="12" t="s">
        <v>34</v>
      </c>
      <c r="C22" s="12" t="s">
        <v>79</v>
      </c>
      <c r="D22" s="26">
        <v>873</v>
      </c>
      <c r="E22" s="26"/>
      <c r="F22" s="27" t="s">
        <v>35</v>
      </c>
      <c r="G22" s="26"/>
      <c r="H22" s="39">
        <v>295.1</v>
      </c>
      <c r="I22" s="32">
        <v>53</v>
      </c>
      <c r="J22" s="32">
        <v>115</v>
      </c>
      <c r="K22" s="32">
        <v>101</v>
      </c>
      <c r="L22" s="32">
        <v>13.1</v>
      </c>
      <c r="M22" s="32">
        <v>13</v>
      </c>
      <c r="N22" s="32"/>
      <c r="O22" s="37">
        <f t="shared" si="1"/>
        <v>295.1</v>
      </c>
    </row>
    <row r="23" spans="1:15" s="2" customFormat="1" ht="51" customHeight="1">
      <c r="A23" s="8" t="s">
        <v>89</v>
      </c>
      <c r="B23" s="22" t="s">
        <v>37</v>
      </c>
      <c r="C23" s="18"/>
      <c r="D23" s="24">
        <v>873</v>
      </c>
      <c r="E23" s="24">
        <v>1003</v>
      </c>
      <c r="F23" s="25" t="s">
        <v>38</v>
      </c>
      <c r="G23" s="24"/>
      <c r="H23" s="40">
        <v>295.1</v>
      </c>
      <c r="I23" s="33">
        <v>53</v>
      </c>
      <c r="J23" s="33">
        <v>115</v>
      </c>
      <c r="K23" s="33">
        <v>101</v>
      </c>
      <c r="L23" s="33">
        <v>13.1</v>
      </c>
      <c r="M23" s="33">
        <v>13</v>
      </c>
      <c r="N23" s="33">
        <v>0</v>
      </c>
      <c r="O23" s="38">
        <f t="shared" si="1"/>
        <v>295.1</v>
      </c>
    </row>
    <row r="24" spans="1:15" s="2" customFormat="1" ht="51" customHeight="1">
      <c r="A24" s="18"/>
      <c r="B24" s="18" t="s">
        <v>15</v>
      </c>
      <c r="C24" s="18"/>
      <c r="D24" s="20">
        <v>873</v>
      </c>
      <c r="E24" s="20">
        <v>1003</v>
      </c>
      <c r="F24" s="21" t="s">
        <v>39</v>
      </c>
      <c r="G24" s="20">
        <v>313</v>
      </c>
      <c r="H24" s="35">
        <v>295.1</v>
      </c>
      <c r="I24" s="34">
        <v>53</v>
      </c>
      <c r="J24" s="34">
        <v>115</v>
      </c>
      <c r="K24" s="34">
        <v>101</v>
      </c>
      <c r="L24" s="34">
        <v>13.1</v>
      </c>
      <c r="M24" s="34">
        <v>13</v>
      </c>
      <c r="N24" s="34">
        <v>0</v>
      </c>
      <c r="O24" s="36">
        <f t="shared" si="1"/>
        <v>295.1</v>
      </c>
    </row>
    <row r="25" spans="1:15" s="2" customFormat="1" ht="108" customHeight="1">
      <c r="A25" s="4" t="s">
        <v>41</v>
      </c>
      <c r="B25" s="12" t="s">
        <v>40</v>
      </c>
      <c r="C25" s="12" t="s">
        <v>79</v>
      </c>
      <c r="D25" s="26">
        <v>873</v>
      </c>
      <c r="E25" s="26">
        <v>1006</v>
      </c>
      <c r="F25" s="27" t="s">
        <v>42</v>
      </c>
      <c r="G25" s="26"/>
      <c r="H25" s="39">
        <f aca="true" t="shared" si="4" ref="H25:N25">H26</f>
        <v>10587.3</v>
      </c>
      <c r="I25" s="32">
        <f t="shared" si="4"/>
        <v>1002.3</v>
      </c>
      <c r="J25" s="32">
        <f t="shared" si="4"/>
        <v>884</v>
      </c>
      <c r="K25" s="32">
        <f t="shared" si="4"/>
        <v>1050</v>
      </c>
      <c r="L25" s="32">
        <f t="shared" si="4"/>
        <v>1052</v>
      </c>
      <c r="M25" s="32">
        <f t="shared" si="4"/>
        <v>889</v>
      </c>
      <c r="N25" s="32">
        <f t="shared" si="4"/>
        <v>930</v>
      </c>
      <c r="O25" s="37">
        <f t="shared" si="1"/>
        <v>5807.3</v>
      </c>
    </row>
    <row r="26" spans="1:15" s="2" customFormat="1" ht="66" customHeight="1">
      <c r="A26" s="8" t="s">
        <v>76</v>
      </c>
      <c r="B26" s="23" t="s">
        <v>44</v>
      </c>
      <c r="C26" s="23"/>
      <c r="D26" s="24">
        <v>873</v>
      </c>
      <c r="E26" s="24">
        <v>1006</v>
      </c>
      <c r="F26" s="25" t="s">
        <v>45</v>
      </c>
      <c r="G26" s="24"/>
      <c r="H26" s="40">
        <v>10587.3</v>
      </c>
      <c r="I26" s="33">
        <f aca="true" t="shared" si="5" ref="I26:N26">I27</f>
        <v>1002.3</v>
      </c>
      <c r="J26" s="33">
        <f t="shared" si="5"/>
        <v>884</v>
      </c>
      <c r="K26" s="33">
        <f t="shared" si="5"/>
        <v>1050</v>
      </c>
      <c r="L26" s="33">
        <f t="shared" si="5"/>
        <v>1052</v>
      </c>
      <c r="M26" s="33">
        <f t="shared" si="5"/>
        <v>889</v>
      </c>
      <c r="N26" s="33">
        <f t="shared" si="5"/>
        <v>930</v>
      </c>
      <c r="O26" s="38">
        <f aca="true" t="shared" si="6" ref="O26:O36">I26+J26+K26+L26+M26+N26</f>
        <v>5807.3</v>
      </c>
    </row>
    <row r="27" spans="1:15" s="2" customFormat="1" ht="72.75" customHeight="1">
      <c r="A27" s="18"/>
      <c r="B27" s="18" t="s">
        <v>44</v>
      </c>
      <c r="C27" s="18"/>
      <c r="D27" s="20">
        <v>873</v>
      </c>
      <c r="E27" s="20">
        <v>1006</v>
      </c>
      <c r="F27" s="21" t="s">
        <v>46</v>
      </c>
      <c r="G27" s="20">
        <v>300</v>
      </c>
      <c r="H27" s="35">
        <v>10587.3</v>
      </c>
      <c r="I27" s="34">
        <v>1002.3</v>
      </c>
      <c r="J27" s="34">
        <v>884</v>
      </c>
      <c r="K27" s="34">
        <v>1050</v>
      </c>
      <c r="L27" s="34">
        <v>1052</v>
      </c>
      <c r="M27" s="34">
        <v>889</v>
      </c>
      <c r="N27" s="34">
        <v>930</v>
      </c>
      <c r="O27" s="35">
        <f t="shared" si="6"/>
        <v>5807.3</v>
      </c>
    </row>
    <row r="28" spans="1:15" s="2" customFormat="1" ht="80.25" customHeight="1">
      <c r="A28" s="4" t="s">
        <v>47</v>
      </c>
      <c r="B28" s="12" t="s">
        <v>48</v>
      </c>
      <c r="C28" s="12" t="s">
        <v>79</v>
      </c>
      <c r="D28" s="26">
        <v>871</v>
      </c>
      <c r="E28" s="27" t="s">
        <v>54</v>
      </c>
      <c r="F28" s="27" t="s">
        <v>49</v>
      </c>
      <c r="G28" s="26"/>
      <c r="H28" s="39">
        <f aca="true" t="shared" si="7" ref="H28:N28">H29</f>
        <v>8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8</v>
      </c>
      <c r="M28" s="32">
        <f t="shared" si="7"/>
        <v>0</v>
      </c>
      <c r="N28" s="32">
        <f t="shared" si="7"/>
        <v>0</v>
      </c>
      <c r="O28" s="37">
        <f t="shared" si="6"/>
        <v>8</v>
      </c>
    </row>
    <row r="29" spans="1:15" s="2" customFormat="1" ht="114.75" customHeight="1">
      <c r="A29" s="8" t="s">
        <v>77</v>
      </c>
      <c r="B29" s="23" t="s">
        <v>51</v>
      </c>
      <c r="C29" s="23"/>
      <c r="D29" s="24">
        <v>871</v>
      </c>
      <c r="E29" s="25" t="s">
        <v>54</v>
      </c>
      <c r="F29" s="25" t="s">
        <v>53</v>
      </c>
      <c r="G29" s="24"/>
      <c r="H29" s="40">
        <v>8</v>
      </c>
      <c r="I29" s="33"/>
      <c r="J29" s="33"/>
      <c r="K29" s="33"/>
      <c r="L29" s="33">
        <v>8</v>
      </c>
      <c r="M29" s="33"/>
      <c r="N29" s="33"/>
      <c r="O29" s="38">
        <f t="shared" si="6"/>
        <v>8</v>
      </c>
    </row>
    <row r="30" spans="1:15" s="2" customFormat="1" ht="106.5" customHeight="1">
      <c r="A30" s="3"/>
      <c r="B30" s="18" t="s">
        <v>52</v>
      </c>
      <c r="C30" s="18"/>
      <c r="D30" s="20">
        <v>872</v>
      </c>
      <c r="E30" s="21" t="s">
        <v>56</v>
      </c>
      <c r="F30" s="21" t="s">
        <v>55</v>
      </c>
      <c r="G30" s="20">
        <v>300</v>
      </c>
      <c r="H30" s="35">
        <v>8</v>
      </c>
      <c r="I30" s="34"/>
      <c r="J30" s="34"/>
      <c r="K30" s="34"/>
      <c r="L30" s="34">
        <v>8</v>
      </c>
      <c r="M30" s="34"/>
      <c r="N30" s="34"/>
      <c r="O30" s="36">
        <f t="shared" si="6"/>
        <v>8</v>
      </c>
    </row>
    <row r="31" spans="1:15" s="2" customFormat="1" ht="106.5" customHeight="1">
      <c r="A31" s="4" t="s">
        <v>57</v>
      </c>
      <c r="B31" s="12" t="s">
        <v>58</v>
      </c>
      <c r="C31" s="12" t="s">
        <v>79</v>
      </c>
      <c r="D31" s="26">
        <v>850</v>
      </c>
      <c r="E31" s="27" t="s">
        <v>59</v>
      </c>
      <c r="F31" s="27" t="s">
        <v>60</v>
      </c>
      <c r="G31" s="26"/>
      <c r="H31" s="39">
        <f>H32</f>
        <v>0</v>
      </c>
      <c r="I31" s="32">
        <f>I32</f>
        <v>0</v>
      </c>
      <c r="J31" s="32">
        <f aca="true" t="shared" si="8" ref="J31:N32">J32</f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9">
        <f t="shared" si="6"/>
        <v>0</v>
      </c>
    </row>
    <row r="32" spans="1:15" s="2" customFormat="1" ht="79.5" customHeight="1">
      <c r="A32" s="8" t="s">
        <v>61</v>
      </c>
      <c r="B32" s="23" t="s">
        <v>62</v>
      </c>
      <c r="C32" s="23"/>
      <c r="D32" s="24">
        <v>850</v>
      </c>
      <c r="E32" s="25" t="s">
        <v>59</v>
      </c>
      <c r="F32" s="25" t="s">
        <v>63</v>
      </c>
      <c r="G32" s="24"/>
      <c r="H32" s="40">
        <v>0</v>
      </c>
      <c r="I32" s="33">
        <f>I33</f>
        <v>0</v>
      </c>
      <c r="J32" s="33">
        <f t="shared" si="8"/>
        <v>0</v>
      </c>
      <c r="K32" s="33">
        <f t="shared" si="8"/>
        <v>0</v>
      </c>
      <c r="L32" s="33">
        <v>0</v>
      </c>
      <c r="M32" s="33">
        <f t="shared" si="8"/>
        <v>0</v>
      </c>
      <c r="N32" s="33">
        <f t="shared" si="8"/>
        <v>0</v>
      </c>
      <c r="O32" s="40">
        <f t="shared" si="6"/>
        <v>0</v>
      </c>
    </row>
    <row r="33" spans="1:15" s="2" customFormat="1" ht="87.75" customHeight="1">
      <c r="A33" s="3"/>
      <c r="B33" s="18" t="s">
        <v>64</v>
      </c>
      <c r="C33" s="18"/>
      <c r="D33" s="20">
        <v>850</v>
      </c>
      <c r="E33" s="21" t="s">
        <v>59</v>
      </c>
      <c r="F33" s="21" t="s">
        <v>65</v>
      </c>
      <c r="G33" s="20">
        <v>300</v>
      </c>
      <c r="H33" s="35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f t="shared" si="6"/>
        <v>0</v>
      </c>
    </row>
    <row r="34" spans="1:15" s="2" customFormat="1" ht="80.25" customHeight="1">
      <c r="A34" s="4" t="s">
        <v>66</v>
      </c>
      <c r="B34" s="12" t="s">
        <v>67</v>
      </c>
      <c r="C34" s="12" t="s">
        <v>79</v>
      </c>
      <c r="D34" s="26">
        <v>873</v>
      </c>
      <c r="E34" s="27" t="s">
        <v>68</v>
      </c>
      <c r="F34" s="27" t="s">
        <v>69</v>
      </c>
      <c r="G34" s="26"/>
      <c r="H34" s="39">
        <v>5260.9</v>
      </c>
      <c r="I34" s="32">
        <v>309</v>
      </c>
      <c r="J34" s="32">
        <f aca="true" t="shared" si="9" ref="J34:O34">J35</f>
        <v>379.7</v>
      </c>
      <c r="K34" s="32">
        <f t="shared" si="9"/>
        <v>418.2</v>
      </c>
      <c r="L34" s="32">
        <f t="shared" si="9"/>
        <v>449</v>
      </c>
      <c r="M34" s="32">
        <f t="shared" si="9"/>
        <v>497</v>
      </c>
      <c r="N34" s="32">
        <f t="shared" si="9"/>
        <v>518</v>
      </c>
      <c r="O34" s="32">
        <f t="shared" si="9"/>
        <v>2570.9</v>
      </c>
    </row>
    <row r="35" spans="1:15" s="2" customFormat="1" ht="79.5" customHeight="1">
      <c r="A35" s="8" t="s">
        <v>70</v>
      </c>
      <c r="B35" s="23" t="s">
        <v>71</v>
      </c>
      <c r="C35" s="23"/>
      <c r="D35" s="24">
        <v>873</v>
      </c>
      <c r="E35" s="24">
        <v>1006</v>
      </c>
      <c r="F35" s="25" t="s">
        <v>72</v>
      </c>
      <c r="G35" s="24"/>
      <c r="H35" s="40">
        <v>5260.9</v>
      </c>
      <c r="I35" s="33">
        <v>309</v>
      </c>
      <c r="J35" s="33">
        <v>379.7</v>
      </c>
      <c r="K35" s="33">
        <v>418.2</v>
      </c>
      <c r="L35" s="33">
        <v>449</v>
      </c>
      <c r="M35" s="33">
        <v>497</v>
      </c>
      <c r="N35" s="33">
        <v>518</v>
      </c>
      <c r="O35" s="38">
        <f t="shared" si="6"/>
        <v>2570.9</v>
      </c>
    </row>
    <row r="36" spans="1:15" s="2" customFormat="1" ht="27" customHeight="1">
      <c r="A36" s="3"/>
      <c r="B36" s="28" t="s">
        <v>73</v>
      </c>
      <c r="C36" s="18"/>
      <c r="D36" s="20">
        <v>873</v>
      </c>
      <c r="E36" s="20">
        <v>1006</v>
      </c>
      <c r="F36" s="21" t="s">
        <v>74</v>
      </c>
      <c r="G36" s="20">
        <v>300</v>
      </c>
      <c r="H36" s="35">
        <v>5260.9</v>
      </c>
      <c r="I36" s="34">
        <v>309</v>
      </c>
      <c r="J36" s="34">
        <v>379.7</v>
      </c>
      <c r="K36" s="34">
        <v>418.2</v>
      </c>
      <c r="L36" s="34">
        <v>449</v>
      </c>
      <c r="M36" s="34">
        <v>497</v>
      </c>
      <c r="N36" s="34">
        <v>518</v>
      </c>
      <c r="O36" s="35">
        <f t="shared" si="6"/>
        <v>2570.9</v>
      </c>
    </row>
  </sheetData>
  <sheetProtection/>
  <mergeCells count="25">
    <mergeCell ref="A6:A7"/>
    <mergeCell ref="M2:O2"/>
    <mergeCell ref="N1:O1"/>
    <mergeCell ref="A3:N3"/>
    <mergeCell ref="H6:H7"/>
    <mergeCell ref="J10:J13"/>
    <mergeCell ref="D10:D11"/>
    <mergeCell ref="K10:K13"/>
    <mergeCell ref="O6:O7"/>
    <mergeCell ref="A10:A13"/>
    <mergeCell ref="B10:B13"/>
    <mergeCell ref="C6:C7"/>
    <mergeCell ref="D6:G6"/>
    <mergeCell ref="I6:N6"/>
    <mergeCell ref="B6:B7"/>
    <mergeCell ref="H10:H11"/>
    <mergeCell ref="C10:C13"/>
    <mergeCell ref="E10:E13"/>
    <mergeCell ref="F10:F13"/>
    <mergeCell ref="O10:O13"/>
    <mergeCell ref="G10:G13"/>
    <mergeCell ref="L10:L13"/>
    <mergeCell ref="M10:M13"/>
    <mergeCell ref="N10:N13"/>
    <mergeCell ref="I10:I13"/>
  </mergeCells>
  <printOptions/>
  <pageMargins left="0.3937007874015748" right="0.3937007874015748" top="0.984251968503937" bottom="0.5905511811023623" header="0.7086614173228347" footer="0"/>
  <pageSetup firstPageNumber="136" useFirstPageNumber="1" fitToHeight="0" fitToWidth="1" horizontalDpi="600" verticalDpi="600" orientation="landscape" paperSize="9" scale="68" r:id="rId2"/>
  <headerFooter alignWithMargins="0">
    <oddHeader>&amp;CСтраница &amp;P</oddHeader>
    <firstHeader>&amp;C131</firstHeader>
    <firstFooter>&amp;C132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24">
      <selection activeCell="I42" sqref="I42"/>
    </sheetView>
  </sheetViews>
  <sheetFormatPr defaultColWidth="9.140625" defaultRowHeight="15"/>
  <cols>
    <col min="1" max="1" width="15.28125" style="0" customWidth="1"/>
    <col min="2" max="2" width="19.421875" style="0" customWidth="1"/>
    <col min="3" max="3" width="15.140625" style="0" customWidth="1"/>
    <col min="4" max="4" width="16.7109375" style="0" customWidth="1"/>
    <col min="5" max="5" width="13.421875" style="0" customWidth="1"/>
    <col min="6" max="6" width="12.140625" style="0" customWidth="1"/>
    <col min="7" max="7" width="12.421875" style="0" customWidth="1"/>
    <col min="8" max="9" width="11.7109375" style="0" customWidth="1"/>
    <col min="10" max="10" width="11.57421875" style="0" customWidth="1"/>
    <col min="11" max="11" width="13.8515625" style="0" customWidth="1"/>
  </cols>
  <sheetData>
    <row r="1" spans="1:11" ht="16.5" customHeight="1">
      <c r="A1" s="59"/>
      <c r="B1" s="60"/>
      <c r="C1" s="59"/>
      <c r="D1" s="59"/>
      <c r="E1" s="59"/>
      <c r="F1" s="59"/>
      <c r="G1" s="59"/>
      <c r="H1" s="49"/>
      <c r="I1" s="112" t="s">
        <v>92</v>
      </c>
      <c r="J1" s="112"/>
      <c r="K1" s="112"/>
    </row>
    <row r="2" spans="1:11" ht="44.25" customHeight="1">
      <c r="A2" s="59"/>
      <c r="B2" s="60"/>
      <c r="C2" s="59"/>
      <c r="D2" s="59"/>
      <c r="E2" s="59"/>
      <c r="F2" s="59"/>
      <c r="G2" s="59"/>
      <c r="H2" s="111" t="s">
        <v>85</v>
      </c>
      <c r="I2" s="111"/>
      <c r="J2" s="111"/>
      <c r="K2" s="111"/>
    </row>
    <row r="3" spans="1:11" ht="19.5" customHeight="1">
      <c r="A3" s="119" t="s">
        <v>93</v>
      </c>
      <c r="B3" s="119"/>
      <c r="C3" s="119"/>
      <c r="D3" s="119"/>
      <c r="E3" s="119"/>
      <c r="F3" s="119"/>
      <c r="G3" s="119"/>
      <c r="H3" s="119"/>
      <c r="I3" s="119"/>
      <c r="J3" s="119"/>
      <c r="K3" s="59"/>
    </row>
    <row r="4" spans="1:11" ht="19.5">
      <c r="A4" s="61"/>
      <c r="B4" s="61"/>
      <c r="C4" s="61"/>
      <c r="D4" s="61"/>
      <c r="E4" s="61"/>
      <c r="F4" s="61"/>
      <c r="G4" s="61"/>
      <c r="H4" s="61"/>
      <c r="I4" s="61"/>
      <c r="J4" s="61"/>
      <c r="K4" s="6" t="s">
        <v>94</v>
      </c>
    </row>
    <row r="5" spans="1:11" ht="9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59"/>
    </row>
    <row r="6" spans="1:11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59"/>
    </row>
    <row r="7" spans="1:11" ht="15.75" customHeight="1">
      <c r="A7" s="117" t="s">
        <v>0</v>
      </c>
      <c r="B7" s="117" t="s">
        <v>95</v>
      </c>
      <c r="C7" s="117" t="s">
        <v>96</v>
      </c>
      <c r="D7" s="114" t="s">
        <v>97</v>
      </c>
      <c r="E7" s="117"/>
      <c r="F7" s="117"/>
      <c r="G7" s="117"/>
      <c r="H7" s="117"/>
      <c r="I7" s="117"/>
      <c r="J7" s="117"/>
      <c r="K7" s="114" t="s">
        <v>98</v>
      </c>
    </row>
    <row r="8" spans="1:11" ht="15" customHeight="1">
      <c r="A8" s="117"/>
      <c r="B8" s="117"/>
      <c r="C8" s="117"/>
      <c r="D8" s="115"/>
      <c r="E8" s="117">
        <v>2015</v>
      </c>
      <c r="F8" s="117">
        <v>2016</v>
      </c>
      <c r="G8" s="117">
        <v>2017</v>
      </c>
      <c r="H8" s="117">
        <v>2018</v>
      </c>
      <c r="I8" s="117">
        <v>2019</v>
      </c>
      <c r="J8" s="117">
        <v>2020</v>
      </c>
      <c r="K8" s="115"/>
    </row>
    <row r="9" spans="1:11" ht="15" customHeight="1">
      <c r="A9" s="117"/>
      <c r="B9" s="117"/>
      <c r="C9" s="117"/>
      <c r="D9" s="116"/>
      <c r="E9" s="117"/>
      <c r="F9" s="117"/>
      <c r="G9" s="117"/>
      <c r="H9" s="117"/>
      <c r="I9" s="117"/>
      <c r="J9" s="117"/>
      <c r="K9" s="116"/>
    </row>
    <row r="10" spans="1:11" ht="15.75">
      <c r="A10" s="77">
        <v>1</v>
      </c>
      <c r="B10" s="77">
        <v>2</v>
      </c>
      <c r="C10" s="77">
        <v>3</v>
      </c>
      <c r="D10" s="77">
        <v>4</v>
      </c>
      <c r="E10" s="77">
        <v>6</v>
      </c>
      <c r="F10" s="77">
        <v>7</v>
      </c>
      <c r="G10" s="77">
        <v>8</v>
      </c>
      <c r="H10" s="77">
        <v>9</v>
      </c>
      <c r="I10" s="77">
        <v>10</v>
      </c>
      <c r="J10" s="77">
        <v>11</v>
      </c>
      <c r="K10" s="77">
        <v>12</v>
      </c>
    </row>
    <row r="11" spans="1:11" ht="15.75" customHeight="1">
      <c r="A11" s="118" t="s">
        <v>132</v>
      </c>
      <c r="B11" s="118" t="s">
        <v>81</v>
      </c>
      <c r="C11" s="63" t="s">
        <v>99</v>
      </c>
      <c r="D11" s="64">
        <f aca="true" t="shared" si="0" ref="D11:J11">D12+D13+D14+D16</f>
        <v>1377769.9</v>
      </c>
      <c r="E11" s="65">
        <f t="shared" si="0"/>
        <v>100602.49999999999</v>
      </c>
      <c r="F11" s="65">
        <f t="shared" si="0"/>
        <v>103416.00000000001</v>
      </c>
      <c r="G11" s="65">
        <f t="shared" si="0"/>
        <v>107025.8</v>
      </c>
      <c r="H11" s="65">
        <f t="shared" si="0"/>
        <v>122672</v>
      </c>
      <c r="I11" s="65">
        <f t="shared" si="0"/>
        <v>135282.09999999998</v>
      </c>
      <c r="J11" s="65">
        <f t="shared" si="0"/>
        <v>130706</v>
      </c>
      <c r="K11" s="64">
        <f>E11+F11+G11+H11+I11+J11</f>
        <v>699704.3999999999</v>
      </c>
    </row>
    <row r="12" spans="1:11" ht="42" customHeight="1">
      <c r="A12" s="118"/>
      <c r="B12" s="118"/>
      <c r="C12" s="63" t="s">
        <v>100</v>
      </c>
      <c r="D12" s="64">
        <f>D18+D36+D48+D66+D78+D90+D102</f>
        <v>323313.3</v>
      </c>
      <c r="E12" s="65">
        <f aca="true" t="shared" si="1" ref="E12:J12">E18+E36+E48+E66+E78+E90+E102</f>
        <v>27744.399999999998</v>
      </c>
      <c r="F12" s="65">
        <f t="shared" si="1"/>
        <v>27611.1</v>
      </c>
      <c r="G12" s="65">
        <f t="shared" si="1"/>
        <v>29327.3</v>
      </c>
      <c r="H12" s="65">
        <f t="shared" si="1"/>
        <v>25234</v>
      </c>
      <c r="I12" s="65">
        <f t="shared" si="1"/>
        <v>38117.2</v>
      </c>
      <c r="J12" s="65">
        <f t="shared" si="1"/>
        <v>28868.8</v>
      </c>
      <c r="K12" s="64">
        <f aca="true" t="shared" si="2" ref="K12:K75">E12+F12+G12+H12+I12+J12</f>
        <v>176902.8</v>
      </c>
    </row>
    <row r="13" spans="1:11" ht="32.25" customHeight="1">
      <c r="A13" s="118"/>
      <c r="B13" s="118"/>
      <c r="C13" s="63" t="s">
        <v>101</v>
      </c>
      <c r="D13" s="64">
        <f>D19+D37+D49+D67+D79+D91+D103</f>
        <v>973790.7999999999</v>
      </c>
      <c r="E13" s="65">
        <f>E19+E37+E49+E79+E103</f>
        <v>66257.09999999999</v>
      </c>
      <c r="F13" s="65">
        <f>F19+F37+F49+F79+F103</f>
        <v>69645.70000000001</v>
      </c>
      <c r="G13" s="65">
        <f>G19+G37+G49+G79+G103</f>
        <v>70993</v>
      </c>
      <c r="H13" s="65">
        <f>H19+H37+H49+H79+H103+H91</f>
        <v>89599.9</v>
      </c>
      <c r="I13" s="65">
        <f>I19+I37+I49+I79+I103</f>
        <v>89543.9</v>
      </c>
      <c r="J13" s="65">
        <f>J19+J37+J49+J79+J103</f>
        <v>94231.2</v>
      </c>
      <c r="K13" s="64">
        <f t="shared" si="2"/>
        <v>480270.8</v>
      </c>
    </row>
    <row r="14" spans="1:11" ht="74.25" customHeight="1">
      <c r="A14" s="118"/>
      <c r="B14" s="118"/>
      <c r="C14" s="63" t="s">
        <v>102</v>
      </c>
      <c r="D14" s="64">
        <f>D20+D38+D50+D68+D104+D80</f>
        <v>49546.799999999996</v>
      </c>
      <c r="E14" s="65">
        <f>E20+E38+E50+E68+E104</f>
        <v>3528</v>
      </c>
      <c r="F14" s="65">
        <f>F20+F38+F50+F68+F104</f>
        <v>3855.2</v>
      </c>
      <c r="G14" s="65">
        <f>G20+G38+G50+G68+G104</f>
        <v>3974.5</v>
      </c>
      <c r="H14" s="65">
        <f>H20+H38+H50+H68+H104+H80</f>
        <v>4405.1</v>
      </c>
      <c r="I14" s="65">
        <f>I20+I38+I50+I68+I104</f>
        <v>4822</v>
      </c>
      <c r="J14" s="65">
        <f>J20+J38+J50+J68+J104</f>
        <v>4807</v>
      </c>
      <c r="K14" s="66">
        <f t="shared" si="2"/>
        <v>25391.800000000003</v>
      </c>
    </row>
    <row r="15" spans="1:11" ht="67.5" customHeight="1">
      <c r="A15" s="118"/>
      <c r="B15" s="118"/>
      <c r="C15" s="63" t="s">
        <v>103</v>
      </c>
      <c r="D15" s="64"/>
      <c r="E15" s="65"/>
      <c r="F15" s="65"/>
      <c r="G15" s="65"/>
      <c r="H15" s="65"/>
      <c r="I15" s="65"/>
      <c r="J15" s="65"/>
      <c r="K15" s="64">
        <f t="shared" si="2"/>
        <v>0</v>
      </c>
    </row>
    <row r="16" spans="1:11" ht="44.25" customHeight="1">
      <c r="A16" s="118"/>
      <c r="B16" s="118"/>
      <c r="C16" s="63" t="s">
        <v>104</v>
      </c>
      <c r="D16" s="64">
        <f>K16+'[1]Форма 1.2. (2)'!I13</f>
        <v>31119</v>
      </c>
      <c r="E16" s="65">
        <f aca="true" t="shared" si="3" ref="E16:J16">E46</f>
        <v>3073</v>
      </c>
      <c r="F16" s="65">
        <f t="shared" si="3"/>
        <v>2304</v>
      </c>
      <c r="G16" s="65">
        <f t="shared" si="3"/>
        <v>2731</v>
      </c>
      <c r="H16" s="65">
        <f t="shared" si="3"/>
        <v>3433</v>
      </c>
      <c r="I16" s="65">
        <f t="shared" si="3"/>
        <v>2799</v>
      </c>
      <c r="J16" s="65">
        <f t="shared" si="3"/>
        <v>2799</v>
      </c>
      <c r="K16" s="64">
        <f t="shared" si="2"/>
        <v>17139</v>
      </c>
    </row>
    <row r="17" spans="1:11" ht="15.75" customHeight="1">
      <c r="A17" s="120" t="s">
        <v>2</v>
      </c>
      <c r="B17" s="122" t="s">
        <v>78</v>
      </c>
      <c r="C17" s="67" t="s">
        <v>99</v>
      </c>
      <c r="D17" s="68">
        <f aca="true" t="shared" si="4" ref="D17:J17">D18+D19+D20</f>
        <v>440106.19999999995</v>
      </c>
      <c r="E17" s="69">
        <f t="shared" si="4"/>
        <v>32311.1</v>
      </c>
      <c r="F17" s="69">
        <f t="shared" si="4"/>
        <v>33324.7</v>
      </c>
      <c r="G17" s="69">
        <f t="shared" si="4"/>
        <v>33482.8</v>
      </c>
      <c r="H17" s="69">
        <f t="shared" si="4"/>
        <v>36156</v>
      </c>
      <c r="I17" s="69">
        <f t="shared" si="4"/>
        <v>42334.3</v>
      </c>
      <c r="J17" s="69">
        <f t="shared" si="4"/>
        <v>42996.8</v>
      </c>
      <c r="K17" s="68">
        <f t="shared" si="2"/>
        <v>220605.69999999995</v>
      </c>
    </row>
    <row r="18" spans="1:11" ht="33.75" customHeight="1">
      <c r="A18" s="121"/>
      <c r="B18" s="118"/>
      <c r="C18" s="67" t="s">
        <v>100</v>
      </c>
      <c r="D18" s="68">
        <f aca="true" t="shared" si="5" ref="D18:J20">D24+D30</f>
        <v>207721.5</v>
      </c>
      <c r="E18" s="69">
        <f t="shared" si="5"/>
        <v>16187.4</v>
      </c>
      <c r="F18" s="69">
        <f t="shared" si="5"/>
        <v>15633.900000000001</v>
      </c>
      <c r="G18" s="69">
        <f t="shared" si="5"/>
        <v>15493.599999999999</v>
      </c>
      <c r="H18" s="69">
        <f t="shared" si="5"/>
        <v>15471</v>
      </c>
      <c r="I18" s="69">
        <f t="shared" si="5"/>
        <v>20602.3</v>
      </c>
      <c r="J18" s="69">
        <f t="shared" si="5"/>
        <v>20667.8</v>
      </c>
      <c r="K18" s="68">
        <f t="shared" si="2"/>
        <v>104056</v>
      </c>
    </row>
    <row r="19" spans="1:11" ht="31.5" customHeight="1">
      <c r="A19" s="121"/>
      <c r="B19" s="118"/>
      <c r="C19" s="67" t="s">
        <v>101</v>
      </c>
      <c r="D19" s="68">
        <f t="shared" si="5"/>
        <v>200844.1</v>
      </c>
      <c r="E19" s="69">
        <f t="shared" si="5"/>
        <v>14109.3</v>
      </c>
      <c r="F19" s="69">
        <f t="shared" si="5"/>
        <v>15363.6</v>
      </c>
      <c r="G19" s="69">
        <f t="shared" si="5"/>
        <v>15860.2</v>
      </c>
      <c r="H19" s="69">
        <f t="shared" si="5"/>
        <v>17962</v>
      </c>
      <c r="I19" s="69">
        <f t="shared" si="5"/>
        <v>18469</v>
      </c>
      <c r="J19" s="69">
        <f t="shared" si="5"/>
        <v>19130</v>
      </c>
      <c r="K19" s="68">
        <f t="shared" si="2"/>
        <v>100894.1</v>
      </c>
    </row>
    <row r="20" spans="1:11" ht="82.5" customHeight="1">
      <c r="A20" s="121"/>
      <c r="B20" s="118"/>
      <c r="C20" s="67" t="s">
        <v>102</v>
      </c>
      <c r="D20" s="68">
        <f t="shared" si="5"/>
        <v>31540.6</v>
      </c>
      <c r="E20" s="69">
        <f t="shared" si="5"/>
        <v>2014.4</v>
      </c>
      <c r="F20" s="69">
        <f t="shared" si="5"/>
        <v>2327.2</v>
      </c>
      <c r="G20" s="69">
        <f t="shared" si="5"/>
        <v>2129</v>
      </c>
      <c r="H20" s="69">
        <f t="shared" si="5"/>
        <v>2723</v>
      </c>
      <c r="I20" s="69">
        <f t="shared" si="5"/>
        <v>3263</v>
      </c>
      <c r="J20" s="69">
        <f t="shared" si="5"/>
        <v>3199</v>
      </c>
      <c r="K20" s="68">
        <f t="shared" si="2"/>
        <v>15655.6</v>
      </c>
    </row>
    <row r="21" spans="1:11" ht="63" customHeight="1">
      <c r="A21" s="121"/>
      <c r="B21" s="118"/>
      <c r="C21" s="67" t="s">
        <v>103</v>
      </c>
      <c r="D21" s="68"/>
      <c r="E21" s="69"/>
      <c r="F21" s="69"/>
      <c r="G21" s="69"/>
      <c r="H21" s="69"/>
      <c r="I21" s="69"/>
      <c r="J21" s="69"/>
      <c r="K21" s="68">
        <f t="shared" si="2"/>
        <v>0</v>
      </c>
    </row>
    <row r="22" spans="1:11" ht="44.25" customHeight="1">
      <c r="A22" s="121"/>
      <c r="B22" s="118"/>
      <c r="C22" s="67" t="s">
        <v>104</v>
      </c>
      <c r="D22" s="68"/>
      <c r="E22" s="69"/>
      <c r="F22" s="69"/>
      <c r="G22" s="69"/>
      <c r="H22" s="69"/>
      <c r="I22" s="69"/>
      <c r="J22" s="69"/>
      <c r="K22" s="68">
        <f t="shared" si="2"/>
        <v>0</v>
      </c>
    </row>
    <row r="23" spans="1:11" ht="15.75" customHeight="1">
      <c r="A23" s="123" t="s">
        <v>105</v>
      </c>
      <c r="B23" s="125" t="s">
        <v>106</v>
      </c>
      <c r="C23" s="70" t="s">
        <v>99</v>
      </c>
      <c r="D23" s="71">
        <f aca="true" t="shared" si="6" ref="D23:J23">D24+D25</f>
        <v>301188.5</v>
      </c>
      <c r="E23" s="72">
        <f t="shared" si="6"/>
        <v>21899.6</v>
      </c>
      <c r="F23" s="72">
        <f t="shared" si="6"/>
        <v>22263.5</v>
      </c>
      <c r="G23" s="72">
        <f t="shared" si="6"/>
        <v>22614.8</v>
      </c>
      <c r="H23" s="72">
        <f t="shared" si="6"/>
        <v>23920</v>
      </c>
      <c r="I23" s="72">
        <f t="shared" si="6"/>
        <v>29516</v>
      </c>
      <c r="J23" s="72">
        <f t="shared" si="6"/>
        <v>29744.1</v>
      </c>
      <c r="K23" s="71">
        <f t="shared" si="2"/>
        <v>149958</v>
      </c>
    </row>
    <row r="24" spans="1:11" ht="35.25" customHeight="1">
      <c r="A24" s="124"/>
      <c r="B24" s="126"/>
      <c r="C24" s="70" t="s">
        <v>100</v>
      </c>
      <c r="D24" s="71">
        <f>K24+'[1]Форма 1.2. (2)'!I20</f>
        <v>190430.9</v>
      </c>
      <c r="E24" s="72">
        <f>'[1]Форма 2.1.'!I15+'[1]Форма 2.1.'!I17+'[1]Форма 2.1.'!I19</f>
        <v>14805.4</v>
      </c>
      <c r="F24" s="72">
        <f>'[1]Форма 2.1.'!J15+'[1]Форма 2.1.'!J17+'[1]Форма 2.1.'!J19</f>
        <v>14246.6</v>
      </c>
      <c r="G24" s="72">
        <f>'[1]Форма 2.1.'!K15+'[1]Форма 2.1.'!K17+'[1]Форма 2.1.'!K19</f>
        <v>14076.3</v>
      </c>
      <c r="H24" s="72">
        <f>'[1]Форма 2.1.'!L15+'[1]Форма 2.1.'!L17+'[1]Форма 2.1.'!L19</f>
        <v>13989</v>
      </c>
      <c r="I24" s="72">
        <f>'[1]Форма 2.1.'!M15+'[1]Форма 2.1.'!M17+'[1]Форма 2.1.'!M19</f>
        <v>19042</v>
      </c>
      <c r="J24" s="72">
        <f>'[1]Форма 2.1.'!N15+'[1]Форма 2.1.'!N17+'[1]Форма 2.1.'!N19</f>
        <v>19046.1</v>
      </c>
      <c r="K24" s="71">
        <f t="shared" si="2"/>
        <v>95205.4</v>
      </c>
    </row>
    <row r="25" spans="1:11" ht="26.25" customHeight="1">
      <c r="A25" s="124"/>
      <c r="B25" s="126"/>
      <c r="C25" s="70" t="s">
        <v>101</v>
      </c>
      <c r="D25" s="71">
        <f>K25+'[1]Форма 1.2. (2)'!I21</f>
        <v>110757.6</v>
      </c>
      <c r="E25" s="72">
        <f>'[1]Форма 2.1.'!I16+'[1]Форма 2.1.'!I18+'[1]Форма 2.1.'!I20+'[1]Форма 2.1.'!I21+'[1]Форма 2.1.'!I22+'[1]Форма 2.1.'!I23+'[1]Форма 2.1.'!I24</f>
        <v>7094.2</v>
      </c>
      <c r="F25" s="72">
        <f>'[1]Форма 2.1.'!J16+'[1]Форма 2.1.'!J18+'[1]Форма 2.1.'!J20+'[1]Форма 2.1.'!J21+'[1]Форма 2.1.'!J22+'[1]Форма 2.1.'!J23+'[1]Форма 2.1.'!J24</f>
        <v>8016.9000000000015</v>
      </c>
      <c r="G25" s="72">
        <f>'[1]Форма 2.1.'!K16+'[1]Форма 2.1.'!K18+'[1]Форма 2.1.'!K20+'[1]Форма 2.1.'!K21+'[1]Форма 2.1.'!K22+'[1]Форма 2.1.'!K23+'[1]Форма 2.1.'!K24</f>
        <v>8538.5</v>
      </c>
      <c r="H25" s="72">
        <f>'[1]Форма 2.1.'!L16+'[1]Форма 2.1.'!L18+'[1]Форма 2.1.'!L20+'[1]Форма 2.1.'!L21+'[1]Форма 2.1.'!L22+'[1]Форма 2.1.'!L23+'[1]Форма 2.1.'!L24</f>
        <v>9931</v>
      </c>
      <c r="I25" s="72">
        <f>'[1]Форма 2.1.'!M16+'[1]Форма 2.1.'!M18+'[1]Форма 2.1.'!M20+'[1]Форма 2.1.'!M21+'[1]Форма 2.1.'!M22+'[1]Форма 2.1.'!M23+'[1]Форма 2.1.'!M24</f>
        <v>10474</v>
      </c>
      <c r="J25" s="72">
        <f>'[1]Форма 2.1.'!N16+'[1]Форма 2.1.'!N18+'[1]Форма 2.1.'!N20+'[1]Форма 2.1.'!N21+'[1]Форма 2.1.'!N22+'[1]Форма 2.1.'!N23+'[1]Форма 2.1.'!N24</f>
        <v>10698</v>
      </c>
      <c r="K25" s="71">
        <f t="shared" si="2"/>
        <v>54752.600000000006</v>
      </c>
    </row>
    <row r="26" spans="1:11" ht="78" customHeight="1">
      <c r="A26" s="124"/>
      <c r="B26" s="126"/>
      <c r="C26" s="70" t="s">
        <v>102</v>
      </c>
      <c r="D26" s="71">
        <v>0</v>
      </c>
      <c r="E26" s="72"/>
      <c r="F26" s="72"/>
      <c r="G26" s="72"/>
      <c r="H26" s="72"/>
      <c r="I26" s="72"/>
      <c r="J26" s="72"/>
      <c r="K26" s="71">
        <f t="shared" si="2"/>
        <v>0</v>
      </c>
    </row>
    <row r="27" spans="1:11" ht="63" customHeight="1">
      <c r="A27" s="124"/>
      <c r="B27" s="126"/>
      <c r="C27" s="70" t="s">
        <v>103</v>
      </c>
      <c r="D27" s="71">
        <v>0</v>
      </c>
      <c r="E27" s="72"/>
      <c r="F27" s="72"/>
      <c r="G27" s="72"/>
      <c r="H27" s="72"/>
      <c r="I27" s="72"/>
      <c r="J27" s="72"/>
      <c r="K27" s="71">
        <f t="shared" si="2"/>
        <v>0</v>
      </c>
    </row>
    <row r="28" spans="1:11" ht="44.25" customHeight="1">
      <c r="A28" s="124"/>
      <c r="B28" s="127"/>
      <c r="C28" s="70" t="s">
        <v>104</v>
      </c>
      <c r="D28" s="71">
        <v>0</v>
      </c>
      <c r="E28" s="72"/>
      <c r="F28" s="72"/>
      <c r="G28" s="72"/>
      <c r="H28" s="72"/>
      <c r="I28" s="72"/>
      <c r="J28" s="72"/>
      <c r="K28" s="71">
        <f t="shared" si="2"/>
        <v>0</v>
      </c>
    </row>
    <row r="29" spans="1:11" ht="15.75" customHeight="1">
      <c r="A29" s="123" t="s">
        <v>107</v>
      </c>
      <c r="B29" s="125" t="s">
        <v>14</v>
      </c>
      <c r="C29" s="70" t="s">
        <v>99</v>
      </c>
      <c r="D29" s="71">
        <f aca="true" t="shared" si="7" ref="D29:J29">D30+D31+D32</f>
        <v>138917.7</v>
      </c>
      <c r="E29" s="72">
        <f t="shared" si="7"/>
        <v>10411.5</v>
      </c>
      <c r="F29" s="72">
        <f t="shared" si="7"/>
        <v>11061.2</v>
      </c>
      <c r="G29" s="72">
        <f t="shared" si="7"/>
        <v>10868</v>
      </c>
      <c r="H29" s="72">
        <f t="shared" si="7"/>
        <v>12236</v>
      </c>
      <c r="I29" s="72">
        <f t="shared" si="7"/>
        <v>12818.3</v>
      </c>
      <c r="J29" s="72">
        <f t="shared" si="7"/>
        <v>13252.7</v>
      </c>
      <c r="K29" s="71">
        <f t="shared" si="2"/>
        <v>70647.7</v>
      </c>
    </row>
    <row r="30" spans="1:11" ht="31.5">
      <c r="A30" s="124"/>
      <c r="B30" s="126"/>
      <c r="C30" s="70" t="s">
        <v>100</v>
      </c>
      <c r="D30" s="71">
        <f>K30+'[1]Форма 1.2. (2)'!I26</f>
        <v>17290.6</v>
      </c>
      <c r="E30" s="72">
        <f>'[1]Форма 2.1.'!I28+'[1]Форма 2.1.'!I29+'[1]Форма 2.1.'!I30+'[1]Форма 2.1.'!I39</f>
        <v>1382</v>
      </c>
      <c r="F30" s="72">
        <f>'[1]Форма 2.1.'!J28+'[1]Форма 2.1.'!J29+'[1]Форма 2.1.'!J30+'[1]Форма 2.1.'!J39</f>
        <v>1387.3000000000002</v>
      </c>
      <c r="G30" s="72">
        <f>'[1]Форма 2.1.'!K28+'[1]Форма 2.1.'!K29+'[1]Форма 2.1.'!K30+'[1]Форма 2.1.'!K39</f>
        <v>1417.3</v>
      </c>
      <c r="H30" s="72">
        <f>'[1]Форма 2.1.'!L28+'[1]Форма 2.1.'!L29+'[1]Форма 2.1.'!L30+'[1]Форма 2.1.'!L39</f>
        <v>1482</v>
      </c>
      <c r="I30" s="72">
        <f>'[1]Форма 2.1.'!M28+'[1]Форма 2.1.'!M29+'[1]Форма 2.1.'!M30+'[1]Форма 2.1.'!M39</f>
        <v>1560.3</v>
      </c>
      <c r="J30" s="72">
        <f>'[1]Форма 2.1.'!N28+'[1]Форма 2.1.'!N29+'[1]Форма 2.1.'!N30+'[1]Форма 2.1.'!N39</f>
        <v>1621.7</v>
      </c>
      <c r="K30" s="71">
        <f t="shared" si="2"/>
        <v>8850.6</v>
      </c>
    </row>
    <row r="31" spans="1:11" ht="31.5">
      <c r="A31" s="124"/>
      <c r="B31" s="126"/>
      <c r="C31" s="70" t="s">
        <v>101</v>
      </c>
      <c r="D31" s="71">
        <f>K31+'[1]Форма 1.2. (2)'!I27</f>
        <v>90086.5</v>
      </c>
      <c r="E31" s="72">
        <f>'[1]Форма 2.1.'!I31+'[1]Форма 2.1.'!I32+'[1]Форма 2.1.'!I33+'[1]Форма 2.1.'!I34+'[1]Форма 2.1.'!I35+'[1]Форма 2.1.'!I36+'[1]Форма 2.1.'!I37+'[1]Форма 2.1.'!I38+'[1]Форма 2.1.'!I41</f>
        <v>7015.1</v>
      </c>
      <c r="F31" s="72">
        <f>'[1]Форма 2.1.'!J31+'[1]Форма 2.1.'!J32+'[1]Форма 2.1.'!J33+'[1]Форма 2.1.'!J34+'[1]Форма 2.1.'!J35+'[1]Форма 2.1.'!J36+'[1]Форма 2.1.'!J37+'[1]Форма 2.1.'!J38+'[1]Форма 2.1.'!J41</f>
        <v>7346.699999999999</v>
      </c>
      <c r="G31" s="72">
        <f>'[1]Форма 2.1.'!K31+'[1]Форма 2.1.'!K32+'[1]Форма 2.1.'!K33+'[1]Форма 2.1.'!K34+'[1]Форма 2.1.'!K35+'[1]Форма 2.1.'!K36+'[1]Форма 2.1.'!K37+'[1]Форма 2.1.'!K38+'[1]Форма 2.1.'!K41</f>
        <v>7321.7</v>
      </c>
      <c r="H31" s="72">
        <f>'[1]Форма 2.1.'!L31+'[1]Форма 2.1.'!L32+'[1]Форма 2.1.'!L33+'[1]Форма 2.1.'!L34+'[1]Форма 2.1.'!L35+'[1]Форма 2.1.'!L36+'[1]Форма 2.1.'!L37+'[1]Форма 2.1.'!L38+'[1]Форма 2.1.'!L41</f>
        <v>8031</v>
      </c>
      <c r="I31" s="72">
        <f>'[1]Форма 2.1.'!M31+'[1]Форма 2.1.'!M32+'[1]Форма 2.1.'!M33+'[1]Форма 2.1.'!M34+'[1]Форма 2.1.'!M35+'[1]Форма 2.1.'!M36+'[1]Форма 2.1.'!M37+'[1]Форма 2.1.'!M38+'[1]Форма 2.1.'!M41</f>
        <v>7995</v>
      </c>
      <c r="J31" s="72">
        <f>'[1]Форма 2.1.'!N31+'[1]Форма 2.1.'!N32+'[1]Форма 2.1.'!N33+'[1]Форма 2.1.'!N34+'[1]Форма 2.1.'!N35+'[1]Форма 2.1.'!N36+'[1]Форма 2.1.'!N37+'[1]Форма 2.1.'!N38+'[1]Форма 2.1.'!N41</f>
        <v>8432</v>
      </c>
      <c r="K31" s="71">
        <f t="shared" si="2"/>
        <v>46141.5</v>
      </c>
    </row>
    <row r="32" spans="1:11" ht="80.25" customHeight="1">
      <c r="A32" s="124"/>
      <c r="B32" s="126"/>
      <c r="C32" s="70" t="s">
        <v>102</v>
      </c>
      <c r="D32" s="71">
        <f>K32+'[1]Форма 1.2. (2)'!I28</f>
        <v>31540.6</v>
      </c>
      <c r="E32" s="72">
        <f>'[1]Форма 2.1.'!I26+'[1]Форма 2.1.'!I27+'[1]Форма 2.1.'!I40</f>
        <v>2014.4</v>
      </c>
      <c r="F32" s="72">
        <f>'[1]Форма 2.1.'!J26+'[1]Форма 2.1.'!J27+'[1]Форма 2.1.'!J40</f>
        <v>2327.2</v>
      </c>
      <c r="G32" s="72">
        <f>'[1]Форма 2.1.'!K26+'[1]Форма 2.1.'!K27+'[1]Форма 2.1.'!K40</f>
        <v>2129</v>
      </c>
      <c r="H32" s="72">
        <f>'[1]Форма 2.1.'!L26+'[1]Форма 2.1.'!L27+'[1]Форма 2.1.'!L40</f>
        <v>2723</v>
      </c>
      <c r="I32" s="72">
        <f>'[1]Форма 2.1.'!M26+'[1]Форма 2.1.'!M27+'[1]Форма 2.1.'!M40</f>
        <v>3263</v>
      </c>
      <c r="J32" s="72">
        <f>'[1]Форма 2.1.'!N26+'[1]Форма 2.1.'!N27+'[1]Форма 2.1.'!N40</f>
        <v>3199</v>
      </c>
      <c r="K32" s="71">
        <f t="shared" si="2"/>
        <v>15655.6</v>
      </c>
    </row>
    <row r="33" spans="1:11" ht="62.25" customHeight="1">
      <c r="A33" s="124"/>
      <c r="B33" s="126"/>
      <c r="C33" s="70" t="s">
        <v>103</v>
      </c>
      <c r="D33" s="71"/>
      <c r="E33" s="72"/>
      <c r="F33" s="72"/>
      <c r="G33" s="72"/>
      <c r="H33" s="72"/>
      <c r="I33" s="72"/>
      <c r="J33" s="72"/>
      <c r="K33" s="71">
        <f t="shared" si="2"/>
        <v>0</v>
      </c>
    </row>
    <row r="34" spans="1:11" ht="38.25" customHeight="1">
      <c r="A34" s="124"/>
      <c r="B34" s="127"/>
      <c r="C34" s="70" t="s">
        <v>104</v>
      </c>
      <c r="D34" s="71"/>
      <c r="E34" s="72"/>
      <c r="F34" s="72"/>
      <c r="G34" s="72"/>
      <c r="H34" s="72"/>
      <c r="I34" s="72"/>
      <c r="J34" s="72"/>
      <c r="K34" s="71">
        <f t="shared" si="2"/>
        <v>0</v>
      </c>
    </row>
    <row r="35" spans="1:11" ht="15.75" customHeight="1">
      <c r="A35" s="120" t="s">
        <v>23</v>
      </c>
      <c r="B35" s="122" t="s">
        <v>24</v>
      </c>
      <c r="C35" s="67" t="s">
        <v>99</v>
      </c>
      <c r="D35" s="68">
        <v>461952</v>
      </c>
      <c r="E35" s="69">
        <f aca="true" t="shared" si="8" ref="E35:J35">E36+E37+E38+E40</f>
        <v>33820.5</v>
      </c>
      <c r="F35" s="69">
        <f t="shared" si="8"/>
        <v>32779.2</v>
      </c>
      <c r="G35" s="69">
        <f t="shared" si="8"/>
        <v>34589.3</v>
      </c>
      <c r="H35" s="69">
        <f t="shared" si="8"/>
        <v>40306</v>
      </c>
      <c r="I35" s="69">
        <f t="shared" si="8"/>
        <v>44107</v>
      </c>
      <c r="J35" s="69">
        <f t="shared" si="8"/>
        <v>44730</v>
      </c>
      <c r="K35" s="68">
        <f t="shared" si="2"/>
        <v>230332</v>
      </c>
    </row>
    <row r="36" spans="1:11" ht="34.5" customHeight="1">
      <c r="A36" s="121"/>
      <c r="B36" s="118"/>
      <c r="C36" s="67" t="s">
        <v>100</v>
      </c>
      <c r="D36" s="68">
        <v>584</v>
      </c>
      <c r="E36" s="69">
        <f>'[1]Форма 2.1.'!I50</f>
        <v>0</v>
      </c>
      <c r="F36" s="69">
        <f>'[1]Форма 2.1.'!J50</f>
        <v>0</v>
      </c>
      <c r="G36" s="69">
        <f>'[1]Форма 2.1.'!K50</f>
        <v>584</v>
      </c>
      <c r="H36" s="69">
        <f>'[1]Форма 2.1.'!L50</f>
        <v>0</v>
      </c>
      <c r="I36" s="69">
        <f>'[1]Форма 2.1.'!M50</f>
        <v>0</v>
      </c>
      <c r="J36" s="69">
        <f>'[1]Форма 2.1.'!N50</f>
        <v>0</v>
      </c>
      <c r="K36" s="68">
        <f t="shared" si="2"/>
        <v>584</v>
      </c>
    </row>
    <row r="37" spans="1:11" ht="34.5" customHeight="1">
      <c r="A37" s="121"/>
      <c r="B37" s="118"/>
      <c r="C37" s="67" t="s">
        <v>101</v>
      </c>
      <c r="D37" s="68">
        <v>428394.1</v>
      </c>
      <c r="E37" s="69">
        <f>'[1]Форма 2.1.'!I45+'[1]Форма 2.1.'!I46+'[1]Форма 2.1.'!I48+'[1]Форма 2.1.'!I49+'[1]Форма 2.1.'!I51</f>
        <v>30598.2</v>
      </c>
      <c r="F37" s="69">
        <f>'[1]Форма 2.1.'!J45+'[1]Форма 2.1.'!J46+'[1]Форма 2.1.'!J48+'[1]Форма 2.1.'!J49+'[1]Форма 2.1.'!J51</f>
        <v>30325.9</v>
      </c>
      <c r="G37" s="69">
        <f>'[1]Форма 2.1.'!K45+'[1]Форма 2.1.'!K46+'[1]Форма 2.1.'!K48+'[1]Форма 2.1.'!K49+'[1]Форма 2.1.'!K51</f>
        <v>30998</v>
      </c>
      <c r="H37" s="69">
        <f>'[1]Форма 2.1.'!L45+'[1]Форма 2.1.'!L46+'[1]Форма 2.1.'!L48+'[1]Форма 2.1.'!L49+'[1]Форма 2.1.'!L51</f>
        <v>36713</v>
      </c>
      <c r="I37" s="69">
        <f>'[1]Форма 2.1.'!M45+'[1]Форма 2.1.'!M46+'[1]Форма 2.1.'!M48+'[1]Форма 2.1.'!M49+'[1]Форма 2.1.'!M51</f>
        <v>41148</v>
      </c>
      <c r="J37" s="69">
        <f>'[1]Форма 2.1.'!N45+'[1]Форма 2.1.'!N46+'[1]Форма 2.1.'!N48+'[1]Форма 2.1.'!N49+'[1]Форма 2.1.'!N51</f>
        <v>41771</v>
      </c>
      <c r="K37" s="68">
        <f t="shared" si="2"/>
        <v>211554.1</v>
      </c>
    </row>
    <row r="38" spans="1:11" ht="78" customHeight="1">
      <c r="A38" s="121"/>
      <c r="B38" s="118"/>
      <c r="C38" s="67" t="s">
        <v>102</v>
      </c>
      <c r="D38" s="68">
        <v>1854.9</v>
      </c>
      <c r="E38" s="69">
        <f>'[1]Форма 2.1.'!I44+'[1]Форма 2.1.'!I47</f>
        <v>149.3</v>
      </c>
      <c r="F38" s="69">
        <f>'[1]Форма 2.1.'!J44+'[1]Форма 2.1.'!J47</f>
        <v>149.3</v>
      </c>
      <c r="G38" s="69">
        <f>'[1]Форма 2.1.'!K44+'[1]Форма 2.1.'!K47</f>
        <v>276.3</v>
      </c>
      <c r="H38" s="69">
        <f>'[1]Форма 2.1.'!L44+'[1]Форма 2.1.'!L47</f>
        <v>160</v>
      </c>
      <c r="I38" s="69">
        <f>'[1]Форма 2.1.'!M44+'[1]Форма 2.1.'!M47</f>
        <v>160</v>
      </c>
      <c r="J38" s="69">
        <f>'[1]Форма 2.1.'!N44+'[1]Форма 2.1.'!N47</f>
        <v>160</v>
      </c>
      <c r="K38" s="68">
        <f t="shared" si="2"/>
        <v>1054.9</v>
      </c>
    </row>
    <row r="39" spans="1:11" ht="57.75" customHeight="1">
      <c r="A39" s="121"/>
      <c r="B39" s="118"/>
      <c r="C39" s="67" t="s">
        <v>103</v>
      </c>
      <c r="D39" s="68"/>
      <c r="E39" s="69"/>
      <c r="F39" s="69"/>
      <c r="G39" s="69"/>
      <c r="H39" s="69"/>
      <c r="I39" s="69"/>
      <c r="J39" s="69"/>
      <c r="K39" s="68">
        <f t="shared" si="2"/>
        <v>0</v>
      </c>
    </row>
    <row r="40" spans="1:11" ht="45.75" customHeight="1">
      <c r="A40" s="121"/>
      <c r="B40" s="118"/>
      <c r="C40" s="67" t="s">
        <v>104</v>
      </c>
      <c r="D40" s="68">
        <v>31119</v>
      </c>
      <c r="E40" s="69">
        <f>'[1]Форма 2.1.'!I52</f>
        <v>3073</v>
      </c>
      <c r="F40" s="69">
        <f>'[1]Форма 2.1.'!J52</f>
        <v>2304</v>
      </c>
      <c r="G40" s="69">
        <f>'[1]Форма 2.1.'!K52</f>
        <v>2731</v>
      </c>
      <c r="H40" s="69">
        <f>'[1]Форма 2.1.'!L52</f>
        <v>3433</v>
      </c>
      <c r="I40" s="69">
        <f>'[1]Форма 2.1.'!M52</f>
        <v>2799</v>
      </c>
      <c r="J40" s="69">
        <f>'[1]Форма 2.1.'!N52</f>
        <v>2799</v>
      </c>
      <c r="K40" s="68">
        <f t="shared" si="2"/>
        <v>17139</v>
      </c>
    </row>
    <row r="41" spans="1:11" ht="15.75" customHeight="1">
      <c r="A41" s="123" t="s">
        <v>108</v>
      </c>
      <c r="B41" s="125" t="s">
        <v>27</v>
      </c>
      <c r="C41" s="70" t="s">
        <v>99</v>
      </c>
      <c r="D41" s="71">
        <f>D42+D43+D44+D46</f>
        <v>461952</v>
      </c>
      <c r="E41" s="72">
        <v>33820.5</v>
      </c>
      <c r="F41" s="72">
        <v>32779.2</v>
      </c>
      <c r="G41" s="72">
        <v>34589.3</v>
      </c>
      <c r="H41" s="72">
        <v>40306</v>
      </c>
      <c r="I41" s="72">
        <v>44107</v>
      </c>
      <c r="J41" s="72">
        <v>44730</v>
      </c>
      <c r="K41" s="71">
        <f>K42+K43+K44+K45+K46</f>
        <v>230332</v>
      </c>
    </row>
    <row r="42" spans="1:11" ht="38.25" customHeight="1">
      <c r="A42" s="124"/>
      <c r="B42" s="128"/>
      <c r="C42" s="70" t="s">
        <v>100</v>
      </c>
      <c r="D42" s="71">
        <f>K42</f>
        <v>584</v>
      </c>
      <c r="E42" s="72">
        <v>0</v>
      </c>
      <c r="F42" s="72">
        <v>0</v>
      </c>
      <c r="G42" s="72">
        <v>584</v>
      </c>
      <c r="H42" s="72">
        <v>0</v>
      </c>
      <c r="I42" s="72"/>
      <c r="J42" s="72"/>
      <c r="K42" s="71">
        <f t="shared" si="2"/>
        <v>584</v>
      </c>
    </row>
    <row r="43" spans="1:11" ht="30.75" customHeight="1">
      <c r="A43" s="124"/>
      <c r="B43" s="128"/>
      <c r="C43" s="70" t="s">
        <v>101</v>
      </c>
      <c r="D43" s="71">
        <f>K43+'[1]Форма 1.2. (2)'!I39</f>
        <v>428394.1</v>
      </c>
      <c r="E43" s="72">
        <v>30598.2</v>
      </c>
      <c r="F43" s="72">
        <v>30325.9</v>
      </c>
      <c r="G43" s="72">
        <v>30998</v>
      </c>
      <c r="H43" s="72">
        <v>36713</v>
      </c>
      <c r="I43" s="72">
        <v>41148</v>
      </c>
      <c r="J43" s="72">
        <v>41771</v>
      </c>
      <c r="K43" s="71">
        <f t="shared" si="2"/>
        <v>211554.1</v>
      </c>
    </row>
    <row r="44" spans="1:11" ht="75" customHeight="1">
      <c r="A44" s="124"/>
      <c r="B44" s="128"/>
      <c r="C44" s="70" t="s">
        <v>102</v>
      </c>
      <c r="D44" s="71">
        <f>K44+'[1]Форма 1.2. (2)'!I40</f>
        <v>1854.9</v>
      </c>
      <c r="E44" s="72">
        <v>149.3</v>
      </c>
      <c r="F44" s="72">
        <v>149.3</v>
      </c>
      <c r="G44" s="72">
        <v>276.3</v>
      </c>
      <c r="H44" s="72">
        <v>160</v>
      </c>
      <c r="I44" s="72">
        <v>160</v>
      </c>
      <c r="J44" s="72">
        <v>160</v>
      </c>
      <c r="K44" s="71">
        <f t="shared" si="2"/>
        <v>1054.9</v>
      </c>
    </row>
    <row r="45" spans="1:11" ht="68.25" customHeight="1">
      <c r="A45" s="124"/>
      <c r="B45" s="128"/>
      <c r="C45" s="70" t="s">
        <v>103</v>
      </c>
      <c r="D45" s="71"/>
      <c r="E45" s="72"/>
      <c r="F45" s="72"/>
      <c r="G45" s="72"/>
      <c r="H45" s="72"/>
      <c r="I45" s="72"/>
      <c r="J45" s="72"/>
      <c r="K45" s="71">
        <f t="shared" si="2"/>
        <v>0</v>
      </c>
    </row>
    <row r="46" spans="1:11" ht="30.75" customHeight="1">
      <c r="A46" s="124"/>
      <c r="B46" s="129"/>
      <c r="C46" s="70" t="s">
        <v>104</v>
      </c>
      <c r="D46" s="71">
        <f>K46+'[1]Форма 1.2. (2)'!I41</f>
        <v>31119</v>
      </c>
      <c r="E46" s="72">
        <v>3073</v>
      </c>
      <c r="F46" s="72">
        <v>2304</v>
      </c>
      <c r="G46" s="72">
        <v>2731</v>
      </c>
      <c r="H46" s="72">
        <v>3433</v>
      </c>
      <c r="I46" s="72">
        <v>2799</v>
      </c>
      <c r="J46" s="72">
        <v>2799</v>
      </c>
      <c r="K46" s="71">
        <f t="shared" si="2"/>
        <v>17139</v>
      </c>
    </row>
    <row r="47" spans="1:11" ht="15.75" customHeight="1">
      <c r="A47" s="120" t="s">
        <v>33</v>
      </c>
      <c r="B47" s="122" t="s">
        <v>34</v>
      </c>
      <c r="C47" s="67" t="s">
        <v>99</v>
      </c>
      <c r="D47" s="68">
        <f aca="true" t="shared" si="9" ref="D47:J47">D48+D49+D50</f>
        <v>357032.19999999995</v>
      </c>
      <c r="E47" s="69">
        <f t="shared" si="9"/>
        <v>24692.3</v>
      </c>
      <c r="F47" s="69">
        <f t="shared" si="9"/>
        <v>28382.1</v>
      </c>
      <c r="G47" s="69">
        <f t="shared" si="9"/>
        <v>28216.500000000004</v>
      </c>
      <c r="H47" s="69">
        <f t="shared" si="9"/>
        <v>35134.1</v>
      </c>
      <c r="I47" s="69">
        <f t="shared" si="9"/>
        <v>38065.9</v>
      </c>
      <c r="J47" s="69">
        <f t="shared" si="9"/>
        <v>32061.3</v>
      </c>
      <c r="K47" s="68">
        <f t="shared" si="2"/>
        <v>186552.19999999998</v>
      </c>
    </row>
    <row r="48" spans="1:11" ht="35.25" customHeight="1">
      <c r="A48" s="121"/>
      <c r="B48" s="118"/>
      <c r="C48" s="67" t="s">
        <v>100</v>
      </c>
      <c r="D48" s="68">
        <f>D54+D60</f>
        <v>102057.09999999999</v>
      </c>
      <c r="E48" s="69">
        <f>E54+E60</f>
        <v>9923.3</v>
      </c>
      <c r="F48" s="69">
        <f aca="true" t="shared" si="10" ref="F48:J50">F54+F60</f>
        <v>11218.199999999999</v>
      </c>
      <c r="G48" s="69">
        <f t="shared" si="10"/>
        <v>11170.7</v>
      </c>
      <c r="H48" s="69">
        <f t="shared" si="10"/>
        <v>8314</v>
      </c>
      <c r="I48" s="69">
        <f t="shared" si="10"/>
        <v>16301.9</v>
      </c>
      <c r="J48" s="69">
        <f t="shared" si="10"/>
        <v>7239</v>
      </c>
      <c r="K48" s="68">
        <f t="shared" si="2"/>
        <v>64167.1</v>
      </c>
    </row>
    <row r="49" spans="1:11" ht="39" customHeight="1">
      <c r="A49" s="121"/>
      <c r="B49" s="118"/>
      <c r="C49" s="67" t="s">
        <v>101</v>
      </c>
      <c r="D49" s="68">
        <f>D55+D61</f>
        <v>254680</v>
      </c>
      <c r="E49" s="69">
        <f>E55+E61</f>
        <v>14716</v>
      </c>
      <c r="F49" s="69">
        <f t="shared" si="10"/>
        <v>17048.9</v>
      </c>
      <c r="G49" s="69">
        <f t="shared" si="10"/>
        <v>16944.800000000003</v>
      </c>
      <c r="H49" s="69">
        <f t="shared" si="10"/>
        <v>26807</v>
      </c>
      <c r="I49" s="69">
        <f t="shared" si="10"/>
        <v>21751</v>
      </c>
      <c r="J49" s="69">
        <f t="shared" si="10"/>
        <v>24822.3</v>
      </c>
      <c r="K49" s="68">
        <f t="shared" si="2"/>
        <v>122090.00000000001</v>
      </c>
    </row>
    <row r="50" spans="1:11" ht="87" customHeight="1">
      <c r="A50" s="121"/>
      <c r="B50" s="118"/>
      <c r="C50" s="67" t="s">
        <v>102</v>
      </c>
      <c r="D50" s="68">
        <f>D56</f>
        <v>295.1</v>
      </c>
      <c r="E50" s="69">
        <f>E56+E62</f>
        <v>53</v>
      </c>
      <c r="F50" s="69">
        <f t="shared" si="10"/>
        <v>115</v>
      </c>
      <c r="G50" s="69">
        <f t="shared" si="10"/>
        <v>101</v>
      </c>
      <c r="H50" s="69">
        <f t="shared" si="10"/>
        <v>13.1</v>
      </c>
      <c r="I50" s="69">
        <f t="shared" si="10"/>
        <v>13</v>
      </c>
      <c r="J50" s="69">
        <f t="shared" si="10"/>
        <v>0</v>
      </c>
      <c r="K50" s="68">
        <f t="shared" si="2"/>
        <v>295.1</v>
      </c>
    </row>
    <row r="51" spans="1:11" ht="59.25" customHeight="1">
      <c r="A51" s="121"/>
      <c r="B51" s="118"/>
      <c r="C51" s="67" t="s">
        <v>103</v>
      </c>
      <c r="D51" s="68"/>
      <c r="E51" s="69"/>
      <c r="F51" s="69"/>
      <c r="G51" s="69"/>
      <c r="H51" s="69"/>
      <c r="I51" s="69"/>
      <c r="J51" s="69"/>
      <c r="K51" s="68">
        <f t="shared" si="2"/>
        <v>0</v>
      </c>
    </row>
    <row r="52" spans="1:11" ht="50.25" customHeight="1">
      <c r="A52" s="121"/>
      <c r="B52" s="118"/>
      <c r="C52" s="67" t="s">
        <v>104</v>
      </c>
      <c r="D52" s="68"/>
      <c r="E52" s="69"/>
      <c r="F52" s="69"/>
      <c r="G52" s="69"/>
      <c r="H52" s="69"/>
      <c r="I52" s="69"/>
      <c r="J52" s="69"/>
      <c r="K52" s="68">
        <f t="shared" si="2"/>
        <v>0</v>
      </c>
    </row>
    <row r="53" spans="1:11" ht="15.75" customHeight="1">
      <c r="A53" s="123" t="s">
        <v>109</v>
      </c>
      <c r="B53" s="125" t="s">
        <v>37</v>
      </c>
      <c r="C53" s="70" t="s">
        <v>99</v>
      </c>
      <c r="D53" s="71">
        <f aca="true" t="shared" si="11" ref="D53:J53">D54+D55+D56</f>
        <v>283492.5</v>
      </c>
      <c r="E53" s="72">
        <f t="shared" si="11"/>
        <v>19060.8</v>
      </c>
      <c r="F53" s="72">
        <f t="shared" si="11"/>
        <v>23279.6</v>
      </c>
      <c r="G53" s="72">
        <f t="shared" si="11"/>
        <v>24399</v>
      </c>
      <c r="H53" s="72">
        <f t="shared" si="11"/>
        <v>29938.1</v>
      </c>
      <c r="I53" s="72">
        <f t="shared" si="11"/>
        <v>32579</v>
      </c>
      <c r="J53" s="72">
        <f t="shared" si="11"/>
        <v>24736</v>
      </c>
      <c r="K53" s="71">
        <f t="shared" si="2"/>
        <v>153992.5</v>
      </c>
    </row>
    <row r="54" spans="1:11" ht="33" customHeight="1">
      <c r="A54" s="124"/>
      <c r="B54" s="126"/>
      <c r="C54" s="70" t="s">
        <v>100</v>
      </c>
      <c r="D54" s="71">
        <f>K54+'[1]Форма 1.2. (2)'!I49</f>
        <v>101658.7</v>
      </c>
      <c r="E54" s="72">
        <f>'[1]Форма 2.1.'!I56+'[1]Форма 2.1.'!I61+'[1]Форма 2.1.'!I57</f>
        <v>9850.8</v>
      </c>
      <c r="F54" s="72">
        <f>'[1]Форма 2.1.'!J56+'[1]Форма 2.1.'!J61+'[1]Форма 2.1.'!J57</f>
        <v>11187.199999999999</v>
      </c>
      <c r="G54" s="72">
        <f>'[1]Форма 2.1.'!K56+'[1]Форма 2.1.'!K61+'[1]Форма 2.1.'!K57</f>
        <v>11170.7</v>
      </c>
      <c r="H54" s="72">
        <f>'[1]Форма 2.1.'!L56+'[1]Форма 2.1.'!L61+'[1]Форма 2.1.'!L57</f>
        <v>8280</v>
      </c>
      <c r="I54" s="72">
        <f>'[1]Форма 2.1.'!M56+'[1]Форма 2.1.'!M61+'[1]Форма 2.1.'!M57</f>
        <v>16267</v>
      </c>
      <c r="J54" s="72">
        <f>'[1]Форма 2.1.'!N56+'[1]Форма 2.1.'!N61+'[1]Форма 2.1.'!N57</f>
        <v>7203</v>
      </c>
      <c r="K54" s="71">
        <f t="shared" si="2"/>
        <v>63958.7</v>
      </c>
    </row>
    <row r="55" spans="1:11" ht="34.5" customHeight="1">
      <c r="A55" s="124"/>
      <c r="B55" s="126"/>
      <c r="C55" s="70" t="s">
        <v>101</v>
      </c>
      <c r="D55" s="71">
        <f>K55+'[1]Форма 1.2. (2)'!I50</f>
        <v>181538.7</v>
      </c>
      <c r="E55" s="72">
        <f>'[1]Форма 2.1.'!I58+'[1]Форма 2.1.'!I60+'[1]Форма 2.1.'!I59+'[1]Форма 2.1.'!I62</f>
        <v>9157</v>
      </c>
      <c r="F55" s="72">
        <f>'[1]Форма 2.1.'!J58+'[1]Форма 2.1.'!J60+'[1]Форма 2.1.'!J59+'[1]Форма 2.1.'!J62</f>
        <v>11977.400000000001</v>
      </c>
      <c r="G55" s="72">
        <f>'[1]Форма 2.1.'!K58+'[1]Форма 2.1.'!K60+'[1]Форма 2.1.'!K59+'[1]Форма 2.1.'!K62</f>
        <v>13127.300000000001</v>
      </c>
      <c r="H55" s="72">
        <f>'[1]Форма 2.1.'!L58+'[1]Форма 2.1.'!L60+'[1]Форма 2.1.'!L59+'[1]Форма 2.1.'!L62</f>
        <v>21645</v>
      </c>
      <c r="I55" s="72">
        <f>'[1]Форма 2.1.'!M58+'[1]Форма 2.1.'!M60+'[1]Форма 2.1.'!M59+'[1]Форма 2.1.'!M62</f>
        <v>16299</v>
      </c>
      <c r="J55" s="72">
        <f>'[1]Форма 2.1.'!N58+'[1]Форма 2.1.'!N60+'[1]Форма 2.1.'!N59+'[1]Форма 2.1.'!N62</f>
        <v>17533</v>
      </c>
      <c r="K55" s="71">
        <f t="shared" si="2"/>
        <v>89738.70000000001</v>
      </c>
    </row>
    <row r="56" spans="1:11" ht="75.75" customHeight="1">
      <c r="A56" s="124"/>
      <c r="B56" s="126"/>
      <c r="C56" s="70" t="s">
        <v>102</v>
      </c>
      <c r="D56" s="71">
        <f>K56+'[1]Форма 1.2. (2)'!I51</f>
        <v>295.1</v>
      </c>
      <c r="E56" s="72">
        <f>'[1]Форма 2.1.'!I55</f>
        <v>53</v>
      </c>
      <c r="F56" s="72">
        <f>'[1]Форма 2.1.'!J55</f>
        <v>115</v>
      </c>
      <c r="G56" s="72">
        <f>'[1]Форма 2.1.'!K55</f>
        <v>101</v>
      </c>
      <c r="H56" s="72">
        <f>'[1]Форма 2.1.'!L55</f>
        <v>13.1</v>
      </c>
      <c r="I56" s="72">
        <f>'[1]Форма 2.1.'!M55</f>
        <v>13</v>
      </c>
      <c r="J56" s="72">
        <f>'[1]Форма 2.1.'!N55</f>
        <v>0</v>
      </c>
      <c r="K56" s="71">
        <f t="shared" si="2"/>
        <v>295.1</v>
      </c>
    </row>
    <row r="57" spans="1:11" ht="60.75" customHeight="1">
      <c r="A57" s="124"/>
      <c r="B57" s="126"/>
      <c r="C57" s="70" t="s">
        <v>103</v>
      </c>
      <c r="D57" s="71"/>
      <c r="E57" s="72"/>
      <c r="F57" s="72"/>
      <c r="G57" s="72"/>
      <c r="H57" s="72"/>
      <c r="I57" s="72"/>
      <c r="J57" s="72"/>
      <c r="K57" s="71">
        <f t="shared" si="2"/>
        <v>0</v>
      </c>
    </row>
    <row r="58" spans="1:11" ht="36.75" customHeight="1">
      <c r="A58" s="124"/>
      <c r="B58" s="127"/>
      <c r="C58" s="70" t="s">
        <v>104</v>
      </c>
      <c r="D58" s="71"/>
      <c r="E58" s="72"/>
      <c r="F58" s="72"/>
      <c r="G58" s="72"/>
      <c r="H58" s="72"/>
      <c r="I58" s="72"/>
      <c r="J58" s="72"/>
      <c r="K58" s="71">
        <f t="shared" si="2"/>
        <v>0</v>
      </c>
    </row>
    <row r="59" spans="1:11" ht="15.75" customHeight="1">
      <c r="A59" s="123" t="s">
        <v>110</v>
      </c>
      <c r="B59" s="125" t="s">
        <v>111</v>
      </c>
      <c r="C59" s="70" t="s">
        <v>99</v>
      </c>
      <c r="D59" s="71">
        <f>D60+D61</f>
        <v>73539.7</v>
      </c>
      <c r="E59" s="72">
        <f aca="true" t="shared" si="12" ref="E59:J59">E60+E61+E62</f>
        <v>5631.5</v>
      </c>
      <c r="F59" s="72">
        <f t="shared" si="12"/>
        <v>5102.5</v>
      </c>
      <c r="G59" s="72">
        <f t="shared" si="12"/>
        <v>3817.5</v>
      </c>
      <c r="H59" s="72">
        <f t="shared" si="12"/>
        <v>5196</v>
      </c>
      <c r="I59" s="72">
        <f t="shared" si="12"/>
        <v>5486.9</v>
      </c>
      <c r="J59" s="72">
        <f t="shared" si="12"/>
        <v>7325.3</v>
      </c>
      <c r="K59" s="71">
        <f t="shared" si="2"/>
        <v>32559.7</v>
      </c>
    </row>
    <row r="60" spans="1:11" ht="27" customHeight="1">
      <c r="A60" s="124"/>
      <c r="B60" s="126"/>
      <c r="C60" s="70" t="s">
        <v>100</v>
      </c>
      <c r="D60" s="71">
        <f>K60+'[1]Форма 1.2. (2)'!I55</f>
        <v>398.4</v>
      </c>
      <c r="E60" s="72">
        <f>'[1]Форма 2.1.'!I64</f>
        <v>72.5</v>
      </c>
      <c r="F60" s="72">
        <f>'[1]Форма 2.1.'!J64</f>
        <v>31</v>
      </c>
      <c r="G60" s="72">
        <f>'[1]Форма 2.1.'!K64</f>
        <v>0</v>
      </c>
      <c r="H60" s="72">
        <f>'[1]Форма 2.1.'!L64</f>
        <v>34</v>
      </c>
      <c r="I60" s="72">
        <f>'[1]Форма 2.1.'!M64</f>
        <v>34.9</v>
      </c>
      <c r="J60" s="72">
        <f>'[1]Форма 2.1.'!N64</f>
        <v>36</v>
      </c>
      <c r="K60" s="71">
        <f t="shared" si="2"/>
        <v>208.4</v>
      </c>
    </row>
    <row r="61" spans="1:11" ht="31.5" customHeight="1">
      <c r="A61" s="124"/>
      <c r="B61" s="126"/>
      <c r="C61" s="70" t="s">
        <v>101</v>
      </c>
      <c r="D61" s="71">
        <f>K61+'[1]Форма 1.2. (2)'!I56</f>
        <v>73141.3</v>
      </c>
      <c r="E61" s="72">
        <f>'[1]Форма 2.1.'!I65+'[1]Форма 2.1.'!I66+'[1]Форма 2.1.'!I67+'[1]Форма 2.1.'!I68+'[1]Форма 2.1.'!I69</f>
        <v>5559</v>
      </c>
      <c r="F61" s="72">
        <f>'[1]Форма 2.1.'!J65+'[1]Форма 2.1.'!J66+'[1]Форма 2.1.'!J67+'[1]Форма 2.1.'!J68+'[1]Форма 2.1.'!J69</f>
        <v>5071.5</v>
      </c>
      <c r="G61" s="72">
        <f>'[1]Форма 2.1.'!K65+'[1]Форма 2.1.'!K66+'[1]Форма 2.1.'!K67+'[1]Форма 2.1.'!K68+'[1]Форма 2.1.'!K69</f>
        <v>3817.5</v>
      </c>
      <c r="H61" s="72">
        <f>'[1]Форма 2.1.'!L65+'[1]Форма 2.1.'!L66+'[1]Форма 2.1.'!L67+'[1]Форма 2.1.'!L68+'[1]Форма 2.1.'!L69</f>
        <v>5162</v>
      </c>
      <c r="I61" s="72">
        <f>'[1]Форма 2.1.'!M65+'[1]Форма 2.1.'!M66+'[1]Форма 2.1.'!M67+'[1]Форма 2.1.'!M68+'[1]Форма 2.1.'!M69</f>
        <v>5452</v>
      </c>
      <c r="J61" s="72">
        <f>'[1]Форма 2.1.'!N65+'[1]Форма 2.1.'!N66+'[1]Форма 2.1.'!N67+'[1]Форма 2.1.'!N68+'[1]Форма 2.1.'!N69</f>
        <v>7289.3</v>
      </c>
      <c r="K61" s="71">
        <f t="shared" si="2"/>
        <v>32351.3</v>
      </c>
    </row>
    <row r="62" spans="1:11" ht="78.75" customHeight="1">
      <c r="A62" s="124"/>
      <c r="B62" s="126"/>
      <c r="C62" s="70" t="s">
        <v>102</v>
      </c>
      <c r="D62" s="71"/>
      <c r="E62" s="72"/>
      <c r="F62" s="72"/>
      <c r="G62" s="72"/>
      <c r="H62" s="72"/>
      <c r="I62" s="72"/>
      <c r="J62" s="72"/>
      <c r="K62" s="71">
        <f t="shared" si="2"/>
        <v>0</v>
      </c>
    </row>
    <row r="63" spans="1:11" ht="58.5" customHeight="1">
      <c r="A63" s="124"/>
      <c r="B63" s="126"/>
      <c r="C63" s="70" t="s">
        <v>103</v>
      </c>
      <c r="D63" s="71"/>
      <c r="E63" s="72"/>
      <c r="F63" s="72"/>
      <c r="G63" s="72"/>
      <c r="H63" s="72"/>
      <c r="I63" s="72"/>
      <c r="J63" s="72"/>
      <c r="K63" s="71">
        <f t="shared" si="2"/>
        <v>0</v>
      </c>
    </row>
    <row r="64" spans="1:11" ht="30" customHeight="1">
      <c r="A64" s="124"/>
      <c r="B64" s="127"/>
      <c r="C64" s="70" t="s">
        <v>104</v>
      </c>
      <c r="D64" s="71"/>
      <c r="E64" s="72"/>
      <c r="F64" s="72"/>
      <c r="G64" s="72"/>
      <c r="H64" s="72"/>
      <c r="I64" s="72"/>
      <c r="J64" s="72"/>
      <c r="K64" s="71">
        <f t="shared" si="2"/>
        <v>0</v>
      </c>
    </row>
    <row r="65" spans="1:11" ht="15.75" customHeight="1">
      <c r="A65" s="120" t="s">
        <v>41</v>
      </c>
      <c r="B65" s="130" t="s">
        <v>40</v>
      </c>
      <c r="C65" s="73" t="s">
        <v>99</v>
      </c>
      <c r="D65" s="74">
        <f>D68</f>
        <v>10587.3</v>
      </c>
      <c r="E65" s="69">
        <f aca="true" t="shared" si="13" ref="E65:J65">E71</f>
        <v>1002.3</v>
      </c>
      <c r="F65" s="69">
        <f t="shared" si="13"/>
        <v>884</v>
      </c>
      <c r="G65" s="69">
        <f t="shared" si="13"/>
        <v>1050</v>
      </c>
      <c r="H65" s="69">
        <f t="shared" si="13"/>
        <v>1052</v>
      </c>
      <c r="I65" s="69">
        <f t="shared" si="13"/>
        <v>889</v>
      </c>
      <c r="J65" s="69">
        <f t="shared" si="13"/>
        <v>930</v>
      </c>
      <c r="K65" s="68">
        <f t="shared" si="2"/>
        <v>5807.3</v>
      </c>
    </row>
    <row r="66" spans="1:11" ht="34.5" customHeight="1">
      <c r="A66" s="121"/>
      <c r="B66" s="128"/>
      <c r="C66" s="73" t="s">
        <v>100</v>
      </c>
      <c r="D66" s="74"/>
      <c r="E66" s="69"/>
      <c r="F66" s="69"/>
      <c r="G66" s="69"/>
      <c r="H66" s="69"/>
      <c r="I66" s="69"/>
      <c r="J66" s="69"/>
      <c r="K66" s="68">
        <f t="shared" si="2"/>
        <v>0</v>
      </c>
    </row>
    <row r="67" spans="1:11" ht="28.5" customHeight="1">
      <c r="A67" s="121"/>
      <c r="B67" s="128"/>
      <c r="C67" s="73" t="s">
        <v>101</v>
      </c>
      <c r="D67" s="74"/>
      <c r="E67" s="69"/>
      <c r="F67" s="69"/>
      <c r="G67" s="69"/>
      <c r="H67" s="69"/>
      <c r="I67" s="69"/>
      <c r="J67" s="69"/>
      <c r="K67" s="68">
        <f t="shared" si="2"/>
        <v>0</v>
      </c>
    </row>
    <row r="68" spans="1:11" ht="74.25" customHeight="1">
      <c r="A68" s="121"/>
      <c r="B68" s="128"/>
      <c r="C68" s="67" t="s">
        <v>102</v>
      </c>
      <c r="D68" s="68">
        <f aca="true" t="shared" si="14" ref="D68:J68">D74</f>
        <v>10587.3</v>
      </c>
      <c r="E68" s="69">
        <f t="shared" si="14"/>
        <v>1002.3</v>
      </c>
      <c r="F68" s="69">
        <f t="shared" si="14"/>
        <v>884</v>
      </c>
      <c r="G68" s="69">
        <f t="shared" si="14"/>
        <v>1050</v>
      </c>
      <c r="H68" s="69">
        <f t="shared" si="14"/>
        <v>1052</v>
      </c>
      <c r="I68" s="69">
        <f t="shared" si="14"/>
        <v>889</v>
      </c>
      <c r="J68" s="69">
        <f t="shared" si="14"/>
        <v>930</v>
      </c>
      <c r="K68" s="68">
        <f t="shared" si="2"/>
        <v>5807.3</v>
      </c>
    </row>
    <row r="69" spans="1:11" ht="63.75" customHeight="1">
      <c r="A69" s="121"/>
      <c r="B69" s="128"/>
      <c r="C69" s="73" t="s">
        <v>103</v>
      </c>
      <c r="D69" s="74"/>
      <c r="E69" s="69"/>
      <c r="F69" s="69"/>
      <c r="G69" s="69"/>
      <c r="H69" s="69"/>
      <c r="I69" s="69"/>
      <c r="J69" s="69"/>
      <c r="K69" s="68">
        <f t="shared" si="2"/>
        <v>0</v>
      </c>
    </row>
    <row r="70" spans="1:11" ht="42.75" customHeight="1">
      <c r="A70" s="121"/>
      <c r="B70" s="129"/>
      <c r="C70" s="67" t="s">
        <v>104</v>
      </c>
      <c r="D70" s="68"/>
      <c r="E70" s="72"/>
      <c r="F70" s="72"/>
      <c r="G70" s="72"/>
      <c r="H70" s="72"/>
      <c r="I70" s="72"/>
      <c r="J70" s="72"/>
      <c r="K70" s="68">
        <f t="shared" si="2"/>
        <v>0</v>
      </c>
    </row>
    <row r="71" spans="1:11" ht="15.75" customHeight="1">
      <c r="A71" s="123" t="s">
        <v>112</v>
      </c>
      <c r="B71" s="125" t="s">
        <v>113</v>
      </c>
      <c r="C71" s="75" t="s">
        <v>99</v>
      </c>
      <c r="D71" s="76">
        <f>D74</f>
        <v>10587.3</v>
      </c>
      <c r="E71" s="72">
        <f aca="true" t="shared" si="15" ref="E71:J71">E72+E73+E74+E75</f>
        <v>1002.3</v>
      </c>
      <c r="F71" s="72">
        <f t="shared" si="15"/>
        <v>884</v>
      </c>
      <c r="G71" s="72">
        <f t="shared" si="15"/>
        <v>1050</v>
      </c>
      <c r="H71" s="72">
        <f t="shared" si="15"/>
        <v>1052</v>
      </c>
      <c r="I71" s="72">
        <f t="shared" si="15"/>
        <v>889</v>
      </c>
      <c r="J71" s="72">
        <f t="shared" si="15"/>
        <v>930</v>
      </c>
      <c r="K71" s="71">
        <f t="shared" si="2"/>
        <v>5807.3</v>
      </c>
    </row>
    <row r="72" spans="1:11" ht="35.25" customHeight="1">
      <c r="A72" s="124"/>
      <c r="B72" s="128"/>
      <c r="C72" s="75" t="s">
        <v>100</v>
      </c>
      <c r="D72" s="76"/>
      <c r="E72" s="72"/>
      <c r="F72" s="72"/>
      <c r="G72" s="72"/>
      <c r="H72" s="72"/>
      <c r="I72" s="72"/>
      <c r="J72" s="72"/>
      <c r="K72" s="71">
        <f t="shared" si="2"/>
        <v>0</v>
      </c>
    </row>
    <row r="73" spans="1:11" ht="33" customHeight="1">
      <c r="A73" s="124"/>
      <c r="B73" s="128"/>
      <c r="C73" s="75" t="s">
        <v>101</v>
      </c>
      <c r="D73" s="76"/>
      <c r="E73" s="72"/>
      <c r="F73" s="72"/>
      <c r="G73" s="72"/>
      <c r="H73" s="72"/>
      <c r="I73" s="72"/>
      <c r="J73" s="72"/>
      <c r="K73" s="71">
        <f t="shared" si="2"/>
        <v>0</v>
      </c>
    </row>
    <row r="74" spans="1:11" ht="79.5" customHeight="1">
      <c r="A74" s="124"/>
      <c r="B74" s="128"/>
      <c r="C74" s="70" t="s">
        <v>133</v>
      </c>
      <c r="D74" s="71">
        <f>K74+'[1]Форма 1.2. (2)'!I69</f>
        <v>10587.3</v>
      </c>
      <c r="E74" s="72">
        <f>'[1]Форма 2.1.'!I72</f>
        <v>1002.3</v>
      </c>
      <c r="F74" s="72">
        <f>'[1]Форма 2.1.'!J72</f>
        <v>884</v>
      </c>
      <c r="G74" s="72">
        <f>'[1]Форма 2.1.'!K72</f>
        <v>1050</v>
      </c>
      <c r="H74" s="72">
        <f>'[1]Форма 2.1.'!L72</f>
        <v>1052</v>
      </c>
      <c r="I74" s="72">
        <f>'[1]Форма 2.1.'!M72</f>
        <v>889</v>
      </c>
      <c r="J74" s="72">
        <f>'[1]Форма 2.1.'!N72</f>
        <v>930</v>
      </c>
      <c r="K74" s="71">
        <f t="shared" si="2"/>
        <v>5807.3</v>
      </c>
    </row>
    <row r="75" spans="1:11" ht="65.25" customHeight="1">
      <c r="A75" s="124"/>
      <c r="B75" s="128"/>
      <c r="C75" s="75" t="s">
        <v>103</v>
      </c>
      <c r="D75" s="76"/>
      <c r="E75" s="72"/>
      <c r="F75" s="72"/>
      <c r="G75" s="72"/>
      <c r="H75" s="72"/>
      <c r="I75" s="72"/>
      <c r="J75" s="72"/>
      <c r="K75" s="71">
        <f t="shared" si="2"/>
        <v>0</v>
      </c>
    </row>
    <row r="76" spans="1:11" ht="27.75" customHeight="1">
      <c r="A76" s="124"/>
      <c r="B76" s="129"/>
      <c r="C76" s="70" t="s">
        <v>104</v>
      </c>
      <c r="D76" s="71"/>
      <c r="E76" s="72"/>
      <c r="F76" s="72"/>
      <c r="G76" s="72"/>
      <c r="H76" s="72"/>
      <c r="I76" s="72"/>
      <c r="J76" s="72"/>
      <c r="K76" s="71">
        <f aca="true" t="shared" si="16" ref="K76:K133">E76+F76+G76+H76+I76+J76</f>
        <v>0</v>
      </c>
    </row>
    <row r="77" spans="1:11" ht="15.75" customHeight="1">
      <c r="A77" s="120" t="s">
        <v>47</v>
      </c>
      <c r="B77" s="130" t="s">
        <v>48</v>
      </c>
      <c r="C77" s="73" t="s">
        <v>99</v>
      </c>
      <c r="D77" s="74">
        <v>2635.7</v>
      </c>
      <c r="E77" s="69">
        <f aca="true" t="shared" si="17" ref="E77:J77">E78+E79+E80</f>
        <v>1133.9</v>
      </c>
      <c r="F77" s="69">
        <f t="shared" si="17"/>
        <v>69.3</v>
      </c>
      <c r="G77" s="69">
        <f t="shared" si="17"/>
        <v>1272.5</v>
      </c>
      <c r="H77" s="69">
        <f t="shared" si="17"/>
        <v>160</v>
      </c>
      <c r="I77" s="69">
        <f t="shared" si="17"/>
        <v>0</v>
      </c>
      <c r="J77" s="69">
        <f t="shared" si="17"/>
        <v>0</v>
      </c>
      <c r="K77" s="68">
        <f t="shared" si="16"/>
        <v>2635.7</v>
      </c>
    </row>
    <row r="78" spans="1:11" ht="38.25" customHeight="1">
      <c r="A78" s="121"/>
      <c r="B78" s="126"/>
      <c r="C78" s="73" t="s">
        <v>100</v>
      </c>
      <c r="D78" s="74">
        <v>1785.7</v>
      </c>
      <c r="E78" s="69">
        <v>793.7</v>
      </c>
      <c r="F78" s="69"/>
      <c r="G78" s="69">
        <v>840</v>
      </c>
      <c r="H78" s="69">
        <v>152</v>
      </c>
      <c r="I78" s="69"/>
      <c r="J78" s="69"/>
      <c r="K78" s="68">
        <f t="shared" si="16"/>
        <v>1785.7</v>
      </c>
    </row>
    <row r="79" spans="1:11" ht="25.5" customHeight="1">
      <c r="A79" s="121"/>
      <c r="B79" s="126"/>
      <c r="C79" s="73" t="s">
        <v>101</v>
      </c>
      <c r="D79" s="74">
        <v>842</v>
      </c>
      <c r="E79" s="69">
        <v>340.2</v>
      </c>
      <c r="F79" s="69">
        <v>69.3</v>
      </c>
      <c r="G79" s="69">
        <v>432.5</v>
      </c>
      <c r="H79" s="69"/>
      <c r="I79" s="69"/>
      <c r="J79" s="69"/>
      <c r="K79" s="68">
        <f t="shared" si="16"/>
        <v>842</v>
      </c>
    </row>
    <row r="80" spans="1:11" ht="81" customHeight="1">
      <c r="A80" s="121"/>
      <c r="B80" s="126"/>
      <c r="C80" s="67" t="s">
        <v>133</v>
      </c>
      <c r="D80" s="68">
        <v>8</v>
      </c>
      <c r="E80" s="69"/>
      <c r="F80" s="69"/>
      <c r="G80" s="69"/>
      <c r="H80" s="69">
        <v>8</v>
      </c>
      <c r="I80" s="69"/>
      <c r="J80" s="69"/>
      <c r="K80" s="68">
        <f t="shared" si="16"/>
        <v>8</v>
      </c>
    </row>
    <row r="81" spans="1:11" ht="68.25" customHeight="1">
      <c r="A81" s="121"/>
      <c r="B81" s="126"/>
      <c r="C81" s="73" t="s">
        <v>103</v>
      </c>
      <c r="D81" s="74"/>
      <c r="E81" s="72"/>
      <c r="F81" s="72"/>
      <c r="G81" s="72"/>
      <c r="H81" s="72"/>
      <c r="I81" s="72"/>
      <c r="J81" s="72"/>
      <c r="K81" s="68">
        <f t="shared" si="16"/>
        <v>0</v>
      </c>
    </row>
    <row r="82" spans="1:11" ht="44.25" customHeight="1">
      <c r="A82" s="121"/>
      <c r="B82" s="127"/>
      <c r="C82" s="67" t="s">
        <v>104</v>
      </c>
      <c r="D82" s="68"/>
      <c r="E82" s="72"/>
      <c r="F82" s="72"/>
      <c r="G82" s="72"/>
      <c r="H82" s="72"/>
      <c r="I82" s="72"/>
      <c r="J82" s="72"/>
      <c r="K82" s="68">
        <f t="shared" si="16"/>
        <v>0</v>
      </c>
    </row>
    <row r="83" spans="1:11" ht="15.75" customHeight="1">
      <c r="A83" s="123" t="s">
        <v>114</v>
      </c>
      <c r="B83" s="125" t="s">
        <v>51</v>
      </c>
      <c r="C83" s="75" t="s">
        <v>99</v>
      </c>
      <c r="D83" s="76">
        <f aca="true" t="shared" si="18" ref="D83:J83">D84+D85+D86</f>
        <v>2635.7</v>
      </c>
      <c r="E83" s="72">
        <f t="shared" si="18"/>
        <v>1133.9</v>
      </c>
      <c r="F83" s="72">
        <f t="shared" si="18"/>
        <v>69.3</v>
      </c>
      <c r="G83" s="72">
        <f t="shared" si="18"/>
        <v>1272.5</v>
      </c>
      <c r="H83" s="72">
        <f t="shared" si="18"/>
        <v>160</v>
      </c>
      <c r="I83" s="72">
        <f t="shared" si="18"/>
        <v>0</v>
      </c>
      <c r="J83" s="72">
        <f t="shared" si="18"/>
        <v>0</v>
      </c>
      <c r="K83" s="71">
        <f t="shared" si="16"/>
        <v>2635.7</v>
      </c>
    </row>
    <row r="84" spans="1:11" ht="31.5">
      <c r="A84" s="124"/>
      <c r="B84" s="126"/>
      <c r="C84" s="75" t="s">
        <v>100</v>
      </c>
      <c r="D84" s="76">
        <f>K84</f>
        <v>1785.7</v>
      </c>
      <c r="E84" s="72">
        <v>793.7</v>
      </c>
      <c r="F84" s="72">
        <f>'[1]Форма 2.1.'!J77</f>
        <v>0</v>
      </c>
      <c r="G84" s="72">
        <f>'[1]Форма 2.1.'!K77</f>
        <v>840</v>
      </c>
      <c r="H84" s="72">
        <v>152</v>
      </c>
      <c r="I84" s="72">
        <f>'[1]Форма 2.1.'!M77</f>
        <v>0</v>
      </c>
      <c r="J84" s="72">
        <f>'[1]Форма 2.1.'!N77</f>
        <v>0</v>
      </c>
      <c r="K84" s="71">
        <f t="shared" si="16"/>
        <v>1785.7</v>
      </c>
    </row>
    <row r="85" spans="1:11" ht="31.5">
      <c r="A85" s="124"/>
      <c r="B85" s="126"/>
      <c r="C85" s="75" t="s">
        <v>101</v>
      </c>
      <c r="D85" s="76">
        <f>K85</f>
        <v>842</v>
      </c>
      <c r="E85" s="72">
        <v>340.2</v>
      </c>
      <c r="F85" s="72">
        <f>'[1]Форма 2.1.'!J76</f>
        <v>69.3</v>
      </c>
      <c r="G85" s="72">
        <v>432.5</v>
      </c>
      <c r="H85" s="72">
        <f>'[1]Форма 2.1.'!L76</f>
        <v>0</v>
      </c>
      <c r="I85" s="72">
        <f>'[1]Форма 2.1.'!M76</f>
        <v>0</v>
      </c>
      <c r="J85" s="72">
        <f>'[1]Форма 2.1.'!N76</f>
        <v>0</v>
      </c>
      <c r="K85" s="71">
        <f t="shared" si="16"/>
        <v>842</v>
      </c>
    </row>
    <row r="86" spans="1:11" ht="84.75" customHeight="1">
      <c r="A86" s="124"/>
      <c r="B86" s="126"/>
      <c r="C86" s="70" t="s">
        <v>102</v>
      </c>
      <c r="D86" s="71">
        <f>K86</f>
        <v>8</v>
      </c>
      <c r="E86" s="72"/>
      <c r="F86" s="72"/>
      <c r="G86" s="72"/>
      <c r="H86" s="72">
        <v>8</v>
      </c>
      <c r="I86" s="72"/>
      <c r="J86" s="72"/>
      <c r="K86" s="71">
        <f t="shared" si="16"/>
        <v>8</v>
      </c>
    </row>
    <row r="87" spans="1:11" ht="63" customHeight="1">
      <c r="A87" s="124"/>
      <c r="B87" s="126"/>
      <c r="C87" s="75" t="s">
        <v>103</v>
      </c>
      <c r="D87" s="76"/>
      <c r="E87" s="72"/>
      <c r="F87" s="72"/>
      <c r="G87" s="72"/>
      <c r="H87" s="72"/>
      <c r="I87" s="72"/>
      <c r="J87" s="72"/>
      <c r="K87" s="71">
        <f t="shared" si="16"/>
        <v>0</v>
      </c>
    </row>
    <row r="88" spans="1:11" ht="34.5" customHeight="1">
      <c r="A88" s="124"/>
      <c r="B88" s="127"/>
      <c r="C88" s="70" t="s">
        <v>104</v>
      </c>
      <c r="D88" s="71"/>
      <c r="E88" s="72"/>
      <c r="F88" s="72"/>
      <c r="G88" s="72"/>
      <c r="H88" s="72"/>
      <c r="I88" s="72"/>
      <c r="J88" s="72"/>
      <c r="K88" s="71">
        <f t="shared" si="16"/>
        <v>0</v>
      </c>
    </row>
    <row r="89" spans="1:11" ht="15.75" customHeight="1">
      <c r="A89" s="120" t="s">
        <v>57</v>
      </c>
      <c r="B89" s="125" t="s">
        <v>115</v>
      </c>
      <c r="C89" s="73" t="s">
        <v>99</v>
      </c>
      <c r="D89" s="74">
        <f>D95</f>
        <v>11192</v>
      </c>
      <c r="E89" s="69">
        <f>E90</f>
        <v>840</v>
      </c>
      <c r="F89" s="69">
        <f>F90</f>
        <v>759</v>
      </c>
      <c r="G89" s="69">
        <f>G90</f>
        <v>1239</v>
      </c>
      <c r="H89" s="69">
        <f>H90+H91</f>
        <v>1324</v>
      </c>
      <c r="I89" s="69">
        <f>I90</f>
        <v>1213</v>
      </c>
      <c r="J89" s="69">
        <f>J90</f>
        <v>962</v>
      </c>
      <c r="K89" s="68">
        <f t="shared" si="16"/>
        <v>6337</v>
      </c>
    </row>
    <row r="90" spans="1:11" ht="33" customHeight="1">
      <c r="A90" s="121"/>
      <c r="B90" s="126"/>
      <c r="C90" s="73" t="s">
        <v>100</v>
      </c>
      <c r="D90" s="74">
        <f>D96</f>
        <v>11165</v>
      </c>
      <c r="E90" s="69">
        <f>'[1]Форма 2.1.'!I80</f>
        <v>840</v>
      </c>
      <c r="F90" s="69">
        <f>'[1]Форма 2.1.'!J80</f>
        <v>759</v>
      </c>
      <c r="G90" s="69">
        <f>'[1]Форма 2.1.'!K80</f>
        <v>1239</v>
      </c>
      <c r="H90" s="69">
        <v>1297</v>
      </c>
      <c r="I90" s="69">
        <f>'[1]Форма 2.1.'!M80</f>
        <v>1213</v>
      </c>
      <c r="J90" s="69">
        <f>'[1]Форма 2.1.'!N80</f>
        <v>962</v>
      </c>
      <c r="K90" s="68">
        <f t="shared" si="16"/>
        <v>6310</v>
      </c>
    </row>
    <row r="91" spans="1:11" ht="27" customHeight="1">
      <c r="A91" s="121"/>
      <c r="B91" s="126"/>
      <c r="C91" s="73" t="s">
        <v>101</v>
      </c>
      <c r="D91" s="74">
        <f>D97</f>
        <v>27</v>
      </c>
      <c r="E91" s="72"/>
      <c r="F91" s="72"/>
      <c r="G91" s="72"/>
      <c r="H91" s="69">
        <v>27</v>
      </c>
      <c r="I91" s="72"/>
      <c r="J91" s="72"/>
      <c r="K91" s="68">
        <f t="shared" si="16"/>
        <v>27</v>
      </c>
    </row>
    <row r="92" spans="1:11" ht="88.5" customHeight="1">
      <c r="A92" s="121"/>
      <c r="B92" s="126"/>
      <c r="C92" s="67" t="s">
        <v>102</v>
      </c>
      <c r="D92" s="68"/>
      <c r="E92" s="72"/>
      <c r="F92" s="72"/>
      <c r="G92" s="72"/>
      <c r="H92" s="72"/>
      <c r="I92" s="72"/>
      <c r="J92" s="72"/>
      <c r="K92" s="68">
        <f t="shared" si="16"/>
        <v>0</v>
      </c>
    </row>
    <row r="93" spans="1:11" ht="63.75" customHeight="1">
      <c r="A93" s="121"/>
      <c r="B93" s="126"/>
      <c r="C93" s="73" t="s">
        <v>103</v>
      </c>
      <c r="D93" s="74"/>
      <c r="E93" s="72"/>
      <c r="F93" s="72"/>
      <c r="G93" s="72"/>
      <c r="H93" s="72"/>
      <c r="I93" s="72"/>
      <c r="J93" s="72"/>
      <c r="K93" s="68">
        <f t="shared" si="16"/>
        <v>0</v>
      </c>
    </row>
    <row r="94" spans="1:11" ht="46.5" customHeight="1">
      <c r="A94" s="121"/>
      <c r="B94" s="127"/>
      <c r="C94" s="67" t="s">
        <v>104</v>
      </c>
      <c r="D94" s="68"/>
      <c r="E94" s="72"/>
      <c r="F94" s="72"/>
      <c r="G94" s="72"/>
      <c r="H94" s="72"/>
      <c r="I94" s="72"/>
      <c r="J94" s="72"/>
      <c r="K94" s="68">
        <f t="shared" si="16"/>
        <v>0</v>
      </c>
    </row>
    <row r="95" spans="1:11" ht="15.75" customHeight="1">
      <c r="A95" s="123" t="s">
        <v>116</v>
      </c>
      <c r="B95" s="125" t="s">
        <v>62</v>
      </c>
      <c r="C95" s="75" t="s">
        <v>99</v>
      </c>
      <c r="D95" s="76">
        <f>D96+D97</f>
        <v>11192</v>
      </c>
      <c r="E95" s="72">
        <v>840</v>
      </c>
      <c r="F95" s="72">
        <v>759</v>
      </c>
      <c r="G95" s="72">
        <v>1239</v>
      </c>
      <c r="H95" s="72">
        <f>H96+H97</f>
        <v>1324</v>
      </c>
      <c r="I95" s="72">
        <v>1213</v>
      </c>
      <c r="J95" s="72">
        <v>962</v>
      </c>
      <c r="K95" s="71">
        <f t="shared" si="16"/>
        <v>6337</v>
      </c>
    </row>
    <row r="96" spans="1:11" ht="31.5" customHeight="1">
      <c r="A96" s="124"/>
      <c r="B96" s="126"/>
      <c r="C96" s="75" t="s">
        <v>100</v>
      </c>
      <c r="D96" s="76">
        <f>K96+'[1]Форма 1.2. (2)'!I91</f>
        <v>11165</v>
      </c>
      <c r="E96" s="72">
        <v>840</v>
      </c>
      <c r="F96" s="72">
        <v>759</v>
      </c>
      <c r="G96" s="72">
        <v>1239</v>
      </c>
      <c r="H96" s="72">
        <v>1297</v>
      </c>
      <c r="I96" s="72">
        <v>1213</v>
      </c>
      <c r="J96" s="72">
        <v>962</v>
      </c>
      <c r="K96" s="71">
        <f t="shared" si="16"/>
        <v>6310</v>
      </c>
    </row>
    <row r="97" spans="1:11" ht="27.75" customHeight="1">
      <c r="A97" s="124"/>
      <c r="B97" s="126"/>
      <c r="C97" s="75" t="s">
        <v>101</v>
      </c>
      <c r="D97" s="76">
        <f>K97</f>
        <v>27</v>
      </c>
      <c r="E97" s="72"/>
      <c r="F97" s="72"/>
      <c r="G97" s="72"/>
      <c r="H97" s="72">
        <v>27</v>
      </c>
      <c r="I97" s="72"/>
      <c r="J97" s="72"/>
      <c r="K97" s="71">
        <f t="shared" si="16"/>
        <v>27</v>
      </c>
    </row>
    <row r="98" spans="1:11" ht="84.75" customHeight="1">
      <c r="A98" s="124"/>
      <c r="B98" s="126"/>
      <c r="C98" s="70" t="s">
        <v>102</v>
      </c>
      <c r="D98" s="71"/>
      <c r="E98" s="72"/>
      <c r="F98" s="72"/>
      <c r="G98" s="72"/>
      <c r="H98" s="72"/>
      <c r="I98" s="72"/>
      <c r="J98" s="72"/>
      <c r="K98" s="71">
        <f t="shared" si="16"/>
        <v>0</v>
      </c>
    </row>
    <row r="99" spans="1:11" ht="60.75" customHeight="1">
      <c r="A99" s="124"/>
      <c r="B99" s="126"/>
      <c r="C99" s="75" t="s">
        <v>103</v>
      </c>
      <c r="D99" s="76"/>
      <c r="E99" s="72"/>
      <c r="F99" s="72"/>
      <c r="G99" s="72"/>
      <c r="H99" s="72"/>
      <c r="I99" s="72"/>
      <c r="J99" s="72"/>
      <c r="K99" s="71">
        <f t="shared" si="16"/>
        <v>0</v>
      </c>
    </row>
    <row r="100" spans="1:11" ht="33" customHeight="1">
      <c r="A100" s="124"/>
      <c r="B100" s="127"/>
      <c r="C100" s="70" t="s">
        <v>104</v>
      </c>
      <c r="D100" s="71"/>
      <c r="E100" s="72"/>
      <c r="F100" s="72"/>
      <c r="G100" s="72"/>
      <c r="H100" s="72"/>
      <c r="I100" s="72"/>
      <c r="J100" s="72"/>
      <c r="K100" s="71">
        <f t="shared" si="16"/>
        <v>0</v>
      </c>
    </row>
    <row r="101" spans="1:11" ht="15.75" customHeight="1">
      <c r="A101" s="120" t="s">
        <v>66</v>
      </c>
      <c r="B101" s="130" t="s">
        <v>67</v>
      </c>
      <c r="C101" s="73" t="s">
        <v>99</v>
      </c>
      <c r="D101" s="74">
        <f>D103+D104</f>
        <v>94264.49999999999</v>
      </c>
      <c r="E101" s="69">
        <f aca="true" t="shared" si="19" ref="E101:J101">E107+E113+E119+E125+E131</f>
        <v>6802.4</v>
      </c>
      <c r="F101" s="69">
        <f t="shared" si="19"/>
        <v>7217.7</v>
      </c>
      <c r="G101" s="69">
        <f t="shared" si="19"/>
        <v>7175.7</v>
      </c>
      <c r="H101" s="69">
        <f t="shared" si="19"/>
        <v>8539.9</v>
      </c>
      <c r="I101" s="69">
        <f t="shared" si="19"/>
        <v>8672.9</v>
      </c>
      <c r="J101" s="69">
        <f t="shared" si="19"/>
        <v>9025.9</v>
      </c>
      <c r="K101" s="68">
        <f t="shared" si="16"/>
        <v>47434.5</v>
      </c>
    </row>
    <row r="102" spans="1:11" ht="27.75" customHeight="1">
      <c r="A102" s="121"/>
      <c r="B102" s="126"/>
      <c r="C102" s="73" t="s">
        <v>100</v>
      </c>
      <c r="D102" s="74"/>
      <c r="E102" s="69"/>
      <c r="F102" s="69"/>
      <c r="G102" s="69"/>
      <c r="H102" s="69"/>
      <c r="I102" s="69"/>
      <c r="J102" s="69"/>
      <c r="K102" s="68">
        <f t="shared" si="16"/>
        <v>0</v>
      </c>
    </row>
    <row r="103" spans="1:11" ht="37.5" customHeight="1">
      <c r="A103" s="121"/>
      <c r="B103" s="126"/>
      <c r="C103" s="73" t="s">
        <v>101</v>
      </c>
      <c r="D103" s="74">
        <f aca="true" t="shared" si="20" ref="D103:J103">D109+D115+D121+D127+D133</f>
        <v>89003.59999999999</v>
      </c>
      <c r="E103" s="69">
        <f t="shared" si="20"/>
        <v>6493.4</v>
      </c>
      <c r="F103" s="69">
        <f t="shared" si="20"/>
        <v>6838</v>
      </c>
      <c r="G103" s="69">
        <f t="shared" si="20"/>
        <v>6757.5</v>
      </c>
      <c r="H103" s="69">
        <f t="shared" si="20"/>
        <v>8090.9</v>
      </c>
      <c r="I103" s="69">
        <f t="shared" si="20"/>
        <v>8175.9</v>
      </c>
      <c r="J103" s="69">
        <f t="shared" si="20"/>
        <v>8507.9</v>
      </c>
      <c r="K103" s="68">
        <f t="shared" si="16"/>
        <v>44863.600000000006</v>
      </c>
    </row>
    <row r="104" spans="1:11" ht="84.75" customHeight="1">
      <c r="A104" s="121"/>
      <c r="B104" s="126"/>
      <c r="C104" s="67" t="s">
        <v>102</v>
      </c>
      <c r="D104" s="68">
        <f aca="true" t="shared" si="21" ref="D104:J104">D116</f>
        <v>5260.9</v>
      </c>
      <c r="E104" s="69">
        <f t="shared" si="21"/>
        <v>309</v>
      </c>
      <c r="F104" s="69">
        <f t="shared" si="21"/>
        <v>379.7</v>
      </c>
      <c r="G104" s="69">
        <f t="shared" si="21"/>
        <v>418.2</v>
      </c>
      <c r="H104" s="69">
        <f t="shared" si="21"/>
        <v>449</v>
      </c>
      <c r="I104" s="69">
        <f t="shared" si="21"/>
        <v>497</v>
      </c>
      <c r="J104" s="69">
        <f t="shared" si="21"/>
        <v>518</v>
      </c>
      <c r="K104" s="68">
        <f t="shared" si="16"/>
        <v>2570.9</v>
      </c>
    </row>
    <row r="105" spans="1:11" ht="59.25" customHeight="1">
      <c r="A105" s="121"/>
      <c r="B105" s="126"/>
      <c r="C105" s="73" t="s">
        <v>103</v>
      </c>
      <c r="D105" s="74"/>
      <c r="E105" s="69"/>
      <c r="F105" s="69"/>
      <c r="G105" s="69"/>
      <c r="H105" s="69"/>
      <c r="I105" s="69"/>
      <c r="J105" s="69"/>
      <c r="K105" s="68">
        <f t="shared" si="16"/>
        <v>0</v>
      </c>
    </row>
    <row r="106" spans="1:11" ht="44.25" customHeight="1">
      <c r="A106" s="121"/>
      <c r="B106" s="127"/>
      <c r="C106" s="67" t="s">
        <v>104</v>
      </c>
      <c r="D106" s="68"/>
      <c r="E106" s="69"/>
      <c r="F106" s="69"/>
      <c r="G106" s="69"/>
      <c r="H106" s="69"/>
      <c r="I106" s="69"/>
      <c r="J106" s="69"/>
      <c r="K106" s="68">
        <f t="shared" si="16"/>
        <v>0</v>
      </c>
    </row>
    <row r="107" spans="1:11" ht="15.75" customHeight="1">
      <c r="A107" s="123" t="s">
        <v>117</v>
      </c>
      <c r="B107" s="125" t="s">
        <v>118</v>
      </c>
      <c r="C107" s="75" t="s">
        <v>99</v>
      </c>
      <c r="D107" s="76">
        <f aca="true" t="shared" si="22" ref="D107:J107">D109</f>
        <v>67926.5</v>
      </c>
      <c r="E107" s="72">
        <f t="shared" si="22"/>
        <v>5037</v>
      </c>
      <c r="F107" s="72">
        <f t="shared" si="22"/>
        <v>5325</v>
      </c>
      <c r="G107" s="72">
        <f t="shared" si="22"/>
        <v>5244.5</v>
      </c>
      <c r="H107" s="72">
        <f t="shared" si="22"/>
        <v>6136</v>
      </c>
      <c r="I107" s="72">
        <f t="shared" si="22"/>
        <v>6201</v>
      </c>
      <c r="J107" s="72">
        <f t="shared" si="22"/>
        <v>6458</v>
      </c>
      <c r="K107" s="71">
        <f t="shared" si="16"/>
        <v>34401.5</v>
      </c>
    </row>
    <row r="108" spans="1:11" ht="32.25" customHeight="1">
      <c r="A108" s="124"/>
      <c r="B108" s="126"/>
      <c r="C108" s="75" t="s">
        <v>100</v>
      </c>
      <c r="D108" s="76"/>
      <c r="E108" s="72"/>
      <c r="F108" s="72"/>
      <c r="G108" s="72"/>
      <c r="H108" s="72"/>
      <c r="I108" s="72"/>
      <c r="J108" s="72"/>
      <c r="K108" s="71">
        <f t="shared" si="16"/>
        <v>0</v>
      </c>
    </row>
    <row r="109" spans="1:11" ht="24" customHeight="1">
      <c r="A109" s="124"/>
      <c r="B109" s="126"/>
      <c r="C109" s="75" t="s">
        <v>101</v>
      </c>
      <c r="D109" s="76">
        <f>K109+'[1]Форма 1.2. (2)'!I104</f>
        <v>67926.5</v>
      </c>
      <c r="E109" s="72">
        <f>'[1]Форма 2.1.'!I85</f>
        <v>5037</v>
      </c>
      <c r="F109" s="72">
        <f>'[1]Форма 2.1.'!J85</f>
        <v>5325</v>
      </c>
      <c r="G109" s="72">
        <f>'[1]Форма 2.1.'!K85</f>
        <v>5244.5</v>
      </c>
      <c r="H109" s="72">
        <f>'[1]Форма 2.1.'!L85</f>
        <v>6136</v>
      </c>
      <c r="I109" s="72">
        <f>'[1]Форма 2.1.'!M85</f>
        <v>6201</v>
      </c>
      <c r="J109" s="72">
        <f>'[1]Форма 2.1.'!N85</f>
        <v>6458</v>
      </c>
      <c r="K109" s="71">
        <f t="shared" si="16"/>
        <v>34401.5</v>
      </c>
    </row>
    <row r="110" spans="1:11" ht="77.25" customHeight="1">
      <c r="A110" s="124"/>
      <c r="B110" s="126"/>
      <c r="C110" s="70" t="s">
        <v>102</v>
      </c>
      <c r="D110" s="71"/>
      <c r="E110" s="72"/>
      <c r="F110" s="72"/>
      <c r="G110" s="72"/>
      <c r="H110" s="72"/>
      <c r="I110" s="72"/>
      <c r="J110" s="72"/>
      <c r="K110" s="71">
        <f t="shared" si="16"/>
        <v>0</v>
      </c>
    </row>
    <row r="111" spans="1:11" ht="63.75" customHeight="1">
      <c r="A111" s="124"/>
      <c r="B111" s="126"/>
      <c r="C111" s="75" t="s">
        <v>103</v>
      </c>
      <c r="D111" s="76"/>
      <c r="E111" s="72"/>
      <c r="F111" s="72"/>
      <c r="G111" s="72"/>
      <c r="H111" s="72"/>
      <c r="I111" s="72"/>
      <c r="J111" s="72"/>
      <c r="K111" s="71">
        <f t="shared" si="16"/>
        <v>0</v>
      </c>
    </row>
    <row r="112" spans="1:11" ht="29.25" customHeight="1">
      <c r="A112" s="124"/>
      <c r="B112" s="127"/>
      <c r="C112" s="70" t="s">
        <v>104</v>
      </c>
      <c r="D112" s="71"/>
      <c r="E112" s="72"/>
      <c r="F112" s="72"/>
      <c r="G112" s="72"/>
      <c r="H112" s="72"/>
      <c r="I112" s="72"/>
      <c r="J112" s="72"/>
      <c r="K112" s="71">
        <f t="shared" si="16"/>
        <v>0</v>
      </c>
    </row>
    <row r="113" spans="1:11" ht="15.75" customHeight="1">
      <c r="A113" s="123" t="s">
        <v>119</v>
      </c>
      <c r="B113" s="125" t="s">
        <v>71</v>
      </c>
      <c r="C113" s="75" t="s">
        <v>99</v>
      </c>
      <c r="D113" s="76">
        <f aca="true" t="shared" si="23" ref="D113:J113">D115+D116</f>
        <v>9199.3</v>
      </c>
      <c r="E113" s="72">
        <f t="shared" si="23"/>
        <v>639.4</v>
      </c>
      <c r="F113" s="72">
        <f t="shared" si="23"/>
        <v>724.7</v>
      </c>
      <c r="G113" s="72">
        <f t="shared" si="23"/>
        <v>763.2</v>
      </c>
      <c r="H113" s="72">
        <f t="shared" si="23"/>
        <v>791</v>
      </c>
      <c r="I113" s="72">
        <f t="shared" si="23"/>
        <v>843</v>
      </c>
      <c r="J113" s="72">
        <f t="shared" si="23"/>
        <v>878</v>
      </c>
      <c r="K113" s="71">
        <f t="shared" si="16"/>
        <v>4639.3</v>
      </c>
    </row>
    <row r="114" spans="1:11" ht="35.25" customHeight="1">
      <c r="A114" s="124"/>
      <c r="B114" s="126"/>
      <c r="C114" s="75" t="s">
        <v>100</v>
      </c>
      <c r="D114" s="76"/>
      <c r="E114" s="72"/>
      <c r="F114" s="72"/>
      <c r="G114" s="72"/>
      <c r="H114" s="72"/>
      <c r="I114" s="72"/>
      <c r="J114" s="72"/>
      <c r="K114" s="71">
        <f t="shared" si="16"/>
        <v>0</v>
      </c>
    </row>
    <row r="115" spans="1:11" ht="35.25" customHeight="1">
      <c r="A115" s="124"/>
      <c r="B115" s="126"/>
      <c r="C115" s="75" t="s">
        <v>101</v>
      </c>
      <c r="D115" s="76">
        <f>K115+'[1]Форма 1.2. (2)'!I110</f>
        <v>3938.4</v>
      </c>
      <c r="E115" s="72">
        <f>'[1]Форма 2.1.'!I88</f>
        <v>330.4</v>
      </c>
      <c r="F115" s="72">
        <f>'[1]Форма 2.1.'!J88</f>
        <v>345</v>
      </c>
      <c r="G115" s="72">
        <f>'[1]Форма 2.1.'!K88</f>
        <v>345</v>
      </c>
      <c r="H115" s="72">
        <f>'[1]Форма 2.1.'!L88</f>
        <v>342</v>
      </c>
      <c r="I115" s="72">
        <f>'[1]Форма 2.1.'!M88</f>
        <v>346</v>
      </c>
      <c r="J115" s="72">
        <f>'[1]Форма 2.1.'!N88</f>
        <v>360</v>
      </c>
      <c r="K115" s="71">
        <f t="shared" si="16"/>
        <v>2068.4</v>
      </c>
    </row>
    <row r="116" spans="1:11" ht="82.5" customHeight="1">
      <c r="A116" s="124"/>
      <c r="B116" s="126"/>
      <c r="C116" s="70" t="s">
        <v>102</v>
      </c>
      <c r="D116" s="71">
        <f>K116+'[1]Форма 1.2. (2)'!I111</f>
        <v>5260.9</v>
      </c>
      <c r="E116" s="72">
        <f>'[1]Форма 2.1.'!I87</f>
        <v>309</v>
      </c>
      <c r="F116" s="72">
        <f>'[1]Форма 2.1.'!J87</f>
        <v>379.7</v>
      </c>
      <c r="G116" s="72">
        <f>'[1]Форма 2.1.'!K87</f>
        <v>418.2</v>
      </c>
      <c r="H116" s="72">
        <f>'[1]Форма 2.1.'!L87</f>
        <v>449</v>
      </c>
      <c r="I116" s="72">
        <f>'[1]Форма 2.1.'!M87</f>
        <v>497</v>
      </c>
      <c r="J116" s="72">
        <f>'[1]Форма 2.1.'!N87</f>
        <v>518</v>
      </c>
      <c r="K116" s="71">
        <f t="shared" si="16"/>
        <v>2570.9</v>
      </c>
    </row>
    <row r="117" spans="1:11" ht="57" customHeight="1">
      <c r="A117" s="124"/>
      <c r="B117" s="126"/>
      <c r="C117" s="75" t="s">
        <v>103</v>
      </c>
      <c r="D117" s="76"/>
      <c r="E117" s="72"/>
      <c r="F117" s="72"/>
      <c r="G117" s="72"/>
      <c r="H117" s="72"/>
      <c r="I117" s="72"/>
      <c r="J117" s="72"/>
      <c r="K117" s="71">
        <f t="shared" si="16"/>
        <v>0</v>
      </c>
    </row>
    <row r="118" spans="1:11" ht="39" customHeight="1">
      <c r="A118" s="124"/>
      <c r="B118" s="127"/>
      <c r="C118" s="70" t="s">
        <v>104</v>
      </c>
      <c r="D118" s="71"/>
      <c r="E118" s="72"/>
      <c r="F118" s="72"/>
      <c r="G118" s="72"/>
      <c r="H118" s="72"/>
      <c r="I118" s="72"/>
      <c r="J118" s="72"/>
      <c r="K118" s="71">
        <f t="shared" si="16"/>
        <v>0</v>
      </c>
    </row>
    <row r="119" spans="1:11" ht="15.75" customHeight="1">
      <c r="A119" s="123" t="s">
        <v>120</v>
      </c>
      <c r="B119" s="125" t="s">
        <v>121</v>
      </c>
      <c r="C119" s="75" t="s">
        <v>99</v>
      </c>
      <c r="D119" s="76">
        <f aca="true" t="shared" si="24" ref="D119:J119">D121</f>
        <v>5374</v>
      </c>
      <c r="E119" s="72">
        <f t="shared" si="24"/>
        <v>381</v>
      </c>
      <c r="F119" s="72">
        <f t="shared" si="24"/>
        <v>400</v>
      </c>
      <c r="G119" s="72">
        <f t="shared" si="24"/>
        <v>400</v>
      </c>
      <c r="H119" s="72">
        <f t="shared" si="24"/>
        <v>495</v>
      </c>
      <c r="I119" s="72">
        <f t="shared" si="24"/>
        <v>500</v>
      </c>
      <c r="J119" s="72">
        <f t="shared" si="24"/>
        <v>518</v>
      </c>
      <c r="K119" s="71">
        <f t="shared" si="16"/>
        <v>2694</v>
      </c>
    </row>
    <row r="120" spans="1:11" ht="30.75" customHeight="1">
      <c r="A120" s="124"/>
      <c r="B120" s="126"/>
      <c r="C120" s="75" t="s">
        <v>100</v>
      </c>
      <c r="D120" s="76"/>
      <c r="E120" s="72"/>
      <c r="F120" s="72"/>
      <c r="G120" s="72"/>
      <c r="H120" s="72"/>
      <c r="I120" s="72"/>
      <c r="J120" s="72"/>
      <c r="K120" s="71">
        <f t="shared" si="16"/>
        <v>0</v>
      </c>
    </row>
    <row r="121" spans="1:11" ht="29.25" customHeight="1">
      <c r="A121" s="124"/>
      <c r="B121" s="126"/>
      <c r="C121" s="75" t="s">
        <v>101</v>
      </c>
      <c r="D121" s="76">
        <f>K121+'[1]Форма 1.2. (2)'!I116</f>
        <v>5374</v>
      </c>
      <c r="E121" s="72">
        <f>'[1]Форма 2.1.'!I90</f>
        <v>381</v>
      </c>
      <c r="F121" s="72">
        <f>'[1]Форма 2.1.'!J90</f>
        <v>400</v>
      </c>
      <c r="G121" s="72">
        <f>'[1]Форма 2.1.'!K90</f>
        <v>400</v>
      </c>
      <c r="H121" s="72">
        <f>'[1]Форма 2.1.'!L90</f>
        <v>495</v>
      </c>
      <c r="I121" s="72">
        <f>'[1]Форма 2.1.'!M90</f>
        <v>500</v>
      </c>
      <c r="J121" s="72">
        <f>'[1]Форма 2.1.'!N90</f>
        <v>518</v>
      </c>
      <c r="K121" s="71">
        <f t="shared" si="16"/>
        <v>2694</v>
      </c>
    </row>
    <row r="122" spans="1:11" ht="79.5" customHeight="1">
      <c r="A122" s="124"/>
      <c r="B122" s="126"/>
      <c r="C122" s="70" t="s">
        <v>102</v>
      </c>
      <c r="D122" s="71"/>
      <c r="E122" s="72"/>
      <c r="F122" s="72"/>
      <c r="G122" s="72"/>
      <c r="H122" s="72"/>
      <c r="I122" s="72"/>
      <c r="J122" s="72"/>
      <c r="K122" s="71">
        <f t="shared" si="16"/>
        <v>0</v>
      </c>
    </row>
    <row r="123" spans="1:11" ht="60.75" customHeight="1">
      <c r="A123" s="124"/>
      <c r="B123" s="126"/>
      <c r="C123" s="75" t="s">
        <v>103</v>
      </c>
      <c r="D123" s="76"/>
      <c r="E123" s="72"/>
      <c r="F123" s="72"/>
      <c r="G123" s="72"/>
      <c r="H123" s="72"/>
      <c r="I123" s="72"/>
      <c r="J123" s="72"/>
      <c r="K123" s="71">
        <f t="shared" si="16"/>
        <v>0</v>
      </c>
    </row>
    <row r="124" spans="1:11" ht="30.75" customHeight="1">
      <c r="A124" s="124"/>
      <c r="B124" s="127"/>
      <c r="C124" s="70" t="s">
        <v>104</v>
      </c>
      <c r="D124" s="71"/>
      <c r="E124" s="72"/>
      <c r="F124" s="72"/>
      <c r="G124" s="72"/>
      <c r="H124" s="72"/>
      <c r="I124" s="72"/>
      <c r="J124" s="72"/>
      <c r="K124" s="71">
        <f t="shared" si="16"/>
        <v>0</v>
      </c>
    </row>
    <row r="125" spans="1:11" ht="15.75" customHeight="1">
      <c r="A125" s="123" t="s">
        <v>122</v>
      </c>
      <c r="B125" s="125" t="s">
        <v>123</v>
      </c>
      <c r="C125" s="75" t="s">
        <v>99</v>
      </c>
      <c r="D125" s="76">
        <f aca="true" t="shared" si="25" ref="D125:J125">D127</f>
        <v>11754</v>
      </c>
      <c r="E125" s="72">
        <f t="shared" si="25"/>
        <v>744</v>
      </c>
      <c r="F125" s="72">
        <f t="shared" si="25"/>
        <v>767</v>
      </c>
      <c r="G125" s="72">
        <f t="shared" si="25"/>
        <v>767</v>
      </c>
      <c r="H125" s="72">
        <f t="shared" si="25"/>
        <v>1117</v>
      </c>
      <c r="I125" s="72">
        <f t="shared" si="25"/>
        <v>1128</v>
      </c>
      <c r="J125" s="72">
        <f t="shared" si="25"/>
        <v>1171</v>
      </c>
      <c r="K125" s="71">
        <f t="shared" si="16"/>
        <v>5694</v>
      </c>
    </row>
    <row r="126" spans="1:11" ht="31.5">
      <c r="A126" s="124"/>
      <c r="B126" s="126"/>
      <c r="C126" s="75" t="s">
        <v>100</v>
      </c>
      <c r="D126" s="76"/>
      <c r="E126" s="72"/>
      <c r="F126" s="72"/>
      <c r="G126" s="72"/>
      <c r="H126" s="72"/>
      <c r="I126" s="72"/>
      <c r="J126" s="72"/>
      <c r="K126" s="71">
        <f t="shared" si="16"/>
        <v>0</v>
      </c>
    </row>
    <row r="127" spans="1:11" ht="31.5">
      <c r="A127" s="124"/>
      <c r="B127" s="126"/>
      <c r="C127" s="75" t="s">
        <v>101</v>
      </c>
      <c r="D127" s="76">
        <f>K127+'[1]Форма 1.2. (2)'!I122</f>
        <v>11754</v>
      </c>
      <c r="E127" s="72">
        <f>'[1]Форма 2.1.'!I92</f>
        <v>744</v>
      </c>
      <c r="F127" s="72">
        <f>'[1]Форма 2.1.'!J92</f>
        <v>767</v>
      </c>
      <c r="G127" s="72">
        <f>'[1]Форма 2.1.'!K92</f>
        <v>767</v>
      </c>
      <c r="H127" s="72">
        <f>'[1]Форма 2.1.'!L92</f>
        <v>1117</v>
      </c>
      <c r="I127" s="72">
        <f>'[1]Форма 2.1.'!M92</f>
        <v>1128</v>
      </c>
      <c r="J127" s="72">
        <f>'[1]Форма 2.1.'!N92</f>
        <v>1171</v>
      </c>
      <c r="K127" s="71">
        <f t="shared" si="16"/>
        <v>5694</v>
      </c>
    </row>
    <row r="128" spans="1:11" ht="75" customHeight="1">
      <c r="A128" s="124"/>
      <c r="B128" s="126"/>
      <c r="C128" s="70" t="s">
        <v>102</v>
      </c>
      <c r="D128" s="71"/>
      <c r="E128" s="72"/>
      <c r="F128" s="72"/>
      <c r="G128" s="72"/>
      <c r="H128" s="72"/>
      <c r="I128" s="72"/>
      <c r="J128" s="72"/>
      <c r="K128" s="71">
        <f t="shared" si="16"/>
        <v>0</v>
      </c>
    </row>
    <row r="129" spans="1:11" ht="70.5" customHeight="1">
      <c r="A129" s="124"/>
      <c r="B129" s="126"/>
      <c r="C129" s="75" t="s">
        <v>103</v>
      </c>
      <c r="D129" s="76"/>
      <c r="E129" s="72"/>
      <c r="F129" s="72"/>
      <c r="G129" s="72"/>
      <c r="H129" s="72"/>
      <c r="I129" s="72"/>
      <c r="J129" s="72"/>
      <c r="K129" s="71">
        <f t="shared" si="16"/>
        <v>0</v>
      </c>
    </row>
    <row r="130" spans="1:11" ht="37.5" customHeight="1">
      <c r="A130" s="124"/>
      <c r="B130" s="127"/>
      <c r="C130" s="70" t="s">
        <v>104</v>
      </c>
      <c r="D130" s="71"/>
      <c r="E130" s="72"/>
      <c r="F130" s="72"/>
      <c r="G130" s="72"/>
      <c r="H130" s="72"/>
      <c r="I130" s="72"/>
      <c r="J130" s="72"/>
      <c r="K130" s="71">
        <f t="shared" si="16"/>
        <v>0</v>
      </c>
    </row>
    <row r="131" spans="1:11" ht="15.75" customHeight="1">
      <c r="A131" s="123" t="s">
        <v>124</v>
      </c>
      <c r="B131" s="125" t="s">
        <v>125</v>
      </c>
      <c r="C131" s="75" t="s">
        <v>99</v>
      </c>
      <c r="D131" s="76">
        <f aca="true" t="shared" si="26" ref="D131:J131">D133</f>
        <v>10.7</v>
      </c>
      <c r="E131" s="72">
        <f t="shared" si="26"/>
        <v>1</v>
      </c>
      <c r="F131" s="72">
        <f t="shared" si="26"/>
        <v>1</v>
      </c>
      <c r="G131" s="72">
        <f t="shared" si="26"/>
        <v>1</v>
      </c>
      <c r="H131" s="72">
        <f t="shared" si="26"/>
        <v>0.9</v>
      </c>
      <c r="I131" s="72">
        <f t="shared" si="26"/>
        <v>0.9</v>
      </c>
      <c r="J131" s="72">
        <f t="shared" si="26"/>
        <v>0.9</v>
      </c>
      <c r="K131" s="71">
        <f t="shared" si="16"/>
        <v>5.7</v>
      </c>
    </row>
    <row r="132" spans="1:11" ht="33.75" customHeight="1">
      <c r="A132" s="124"/>
      <c r="B132" s="126"/>
      <c r="C132" s="75" t="s">
        <v>100</v>
      </c>
      <c r="D132" s="76"/>
      <c r="E132" s="72"/>
      <c r="F132" s="72"/>
      <c r="G132" s="72"/>
      <c r="H132" s="72"/>
      <c r="I132" s="72"/>
      <c r="J132" s="72"/>
      <c r="K132" s="71">
        <f t="shared" si="16"/>
        <v>0</v>
      </c>
    </row>
    <row r="133" spans="1:11" ht="29.25" customHeight="1">
      <c r="A133" s="124"/>
      <c r="B133" s="126"/>
      <c r="C133" s="75" t="s">
        <v>101</v>
      </c>
      <c r="D133" s="76">
        <f>K133+'[1]Форма 1.2. (2)'!I128</f>
        <v>10.7</v>
      </c>
      <c r="E133" s="72">
        <f>'[1]Форма 2.1.'!I94</f>
        <v>1</v>
      </c>
      <c r="F133" s="72">
        <f>'[1]Форма 2.1.'!J94</f>
        <v>1</v>
      </c>
      <c r="G133" s="72">
        <f>'[1]Форма 2.1.'!K94</f>
        <v>1</v>
      </c>
      <c r="H133" s="72">
        <f>'[1]Форма 2.1.'!L94</f>
        <v>0.9</v>
      </c>
      <c r="I133" s="72">
        <f>'[1]Форма 2.1.'!M94</f>
        <v>0.9</v>
      </c>
      <c r="J133" s="72">
        <f>'[1]Форма 2.1.'!N94</f>
        <v>0.9</v>
      </c>
      <c r="K133" s="71">
        <f t="shared" si="16"/>
        <v>5.7</v>
      </c>
    </row>
    <row r="134" spans="1:11" ht="85.5" customHeight="1">
      <c r="A134" s="124"/>
      <c r="B134" s="126"/>
      <c r="C134" s="70" t="s">
        <v>102</v>
      </c>
      <c r="D134" s="71"/>
      <c r="E134" s="72"/>
      <c r="F134" s="72"/>
      <c r="G134" s="72"/>
      <c r="H134" s="72"/>
      <c r="I134" s="72"/>
      <c r="J134" s="72"/>
      <c r="K134" s="71"/>
    </row>
    <row r="135" spans="1:11" ht="57.75" customHeight="1">
      <c r="A135" s="124"/>
      <c r="B135" s="126"/>
      <c r="C135" s="75" t="s">
        <v>103</v>
      </c>
      <c r="D135" s="76"/>
      <c r="E135" s="72"/>
      <c r="F135" s="72"/>
      <c r="G135" s="72"/>
      <c r="H135" s="72"/>
      <c r="I135" s="72"/>
      <c r="J135" s="72"/>
      <c r="K135" s="71"/>
    </row>
    <row r="136" spans="1:11" ht="41.25" customHeight="1">
      <c r="A136" s="124"/>
      <c r="B136" s="127"/>
      <c r="C136" s="70" t="s">
        <v>104</v>
      </c>
      <c r="D136" s="71"/>
      <c r="E136" s="72"/>
      <c r="F136" s="72"/>
      <c r="G136" s="72"/>
      <c r="H136" s="72"/>
      <c r="I136" s="72"/>
      <c r="J136" s="72"/>
      <c r="K136" s="71"/>
    </row>
    <row r="137" spans="1:11" ht="15">
      <c r="A137" s="59"/>
      <c r="B137" s="60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5">
      <c r="A138" s="59"/>
      <c r="B138" s="60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5">
      <c r="A139" s="59"/>
      <c r="B139" s="60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5">
      <c r="A140" s="59"/>
      <c r="B140" s="60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5">
      <c r="A141" s="59"/>
      <c r="B141" s="60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5">
      <c r="A142" s="59"/>
      <c r="B142" s="60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5">
      <c r="A143" s="59"/>
      <c r="B143" s="60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5">
      <c r="A144" s="59"/>
      <c r="B144" s="60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5">
      <c r="A145" s="59"/>
      <c r="B145" s="60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5">
      <c r="A146" s="59"/>
      <c r="B146" s="60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5">
      <c r="A147" s="59"/>
      <c r="B147" s="60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5">
      <c r="A148" s="59"/>
      <c r="B148" s="60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5">
      <c r="A149" s="59"/>
      <c r="B149" s="60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5">
      <c r="A150" s="59"/>
      <c r="B150" s="60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5">
      <c r="A151" s="59"/>
      <c r="B151" s="60"/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ht="15">
      <c r="A152" s="59"/>
      <c r="B152" s="60"/>
      <c r="C152" s="59"/>
      <c r="D152" s="59"/>
      <c r="E152" s="59"/>
      <c r="F152" s="59"/>
      <c r="G152" s="59"/>
      <c r="H152" s="59"/>
      <c r="I152" s="59"/>
      <c r="J152" s="59"/>
      <c r="K152" s="59"/>
    </row>
    <row r="153" spans="1:11" ht="15">
      <c r="A153" s="59"/>
      <c r="B153" s="60"/>
      <c r="C153" s="59"/>
      <c r="D153" s="59"/>
      <c r="E153" s="59"/>
      <c r="F153" s="59"/>
      <c r="G153" s="59"/>
      <c r="H153" s="59"/>
      <c r="I153" s="59"/>
      <c r="J153" s="59"/>
      <c r="K153" s="59"/>
    </row>
    <row r="154" spans="1:11" ht="15">
      <c r="A154" s="59"/>
      <c r="B154" s="60"/>
      <c r="C154" s="59"/>
      <c r="D154" s="59"/>
      <c r="E154" s="59"/>
      <c r="F154" s="59"/>
      <c r="G154" s="59"/>
      <c r="H154" s="59"/>
      <c r="I154" s="59"/>
      <c r="J154" s="59"/>
      <c r="K154" s="59"/>
    </row>
    <row r="155" spans="1:11" ht="15">
      <c r="A155" s="59"/>
      <c r="B155" s="60"/>
      <c r="C155" s="59"/>
      <c r="D155" s="59"/>
      <c r="E155" s="59"/>
      <c r="F155" s="59"/>
      <c r="G155" s="59"/>
      <c r="H155" s="59"/>
      <c r="I155" s="59"/>
      <c r="J155" s="59"/>
      <c r="K155" s="59"/>
    </row>
    <row r="156" spans="1:11" ht="15">
      <c r="A156" s="59"/>
      <c r="B156" s="60"/>
      <c r="C156" s="59"/>
      <c r="D156" s="59"/>
      <c r="E156" s="59"/>
      <c r="F156" s="59"/>
      <c r="G156" s="59"/>
      <c r="H156" s="59"/>
      <c r="I156" s="59"/>
      <c r="J156" s="59"/>
      <c r="K156" s="59"/>
    </row>
    <row r="157" spans="1:11" ht="15">
      <c r="A157" s="59"/>
      <c r="B157" s="60"/>
      <c r="C157" s="59"/>
      <c r="D157" s="59"/>
      <c r="E157" s="59"/>
      <c r="F157" s="59"/>
      <c r="G157" s="59"/>
      <c r="H157" s="59"/>
      <c r="I157" s="59"/>
      <c r="J157" s="59"/>
      <c r="K157" s="59"/>
    </row>
    <row r="158" spans="1:11" ht="15">
      <c r="A158" s="59"/>
      <c r="B158" s="60"/>
      <c r="C158" s="59"/>
      <c r="D158" s="59"/>
      <c r="E158" s="59"/>
      <c r="F158" s="59"/>
      <c r="G158" s="59"/>
      <c r="H158" s="59"/>
      <c r="I158" s="59"/>
      <c r="J158" s="59"/>
      <c r="K158" s="59"/>
    </row>
    <row r="159" spans="1:11" ht="15">
      <c r="A159" s="59"/>
      <c r="B159" s="60"/>
      <c r="C159" s="59"/>
      <c r="D159" s="59"/>
      <c r="E159" s="59"/>
      <c r="F159" s="59"/>
      <c r="G159" s="59"/>
      <c r="H159" s="59"/>
      <c r="I159" s="59"/>
      <c r="J159" s="59"/>
      <c r="K159" s="59"/>
    </row>
    <row r="160" spans="1:11" ht="15">
      <c r="A160" s="59"/>
      <c r="B160" s="60"/>
      <c r="C160" s="59"/>
      <c r="D160" s="59"/>
      <c r="E160" s="59"/>
      <c r="F160" s="59"/>
      <c r="G160" s="59"/>
      <c r="H160" s="59"/>
      <c r="I160" s="59"/>
      <c r="J160" s="59"/>
      <c r="K160" s="59"/>
    </row>
    <row r="161" spans="1:11" ht="15">
      <c r="A161" s="59"/>
      <c r="B161" s="60"/>
      <c r="C161" s="59"/>
      <c r="D161" s="59"/>
      <c r="E161" s="59"/>
      <c r="F161" s="59"/>
      <c r="G161" s="59"/>
      <c r="H161" s="59"/>
      <c r="I161" s="59"/>
      <c r="J161" s="59"/>
      <c r="K161" s="59"/>
    </row>
    <row r="162" spans="1:11" ht="15">
      <c r="A162" s="59"/>
      <c r="B162" s="60"/>
      <c r="C162" s="59"/>
      <c r="D162" s="59"/>
      <c r="E162" s="59"/>
      <c r="F162" s="59"/>
      <c r="G162" s="59"/>
      <c r="H162" s="59"/>
      <c r="I162" s="59"/>
      <c r="J162" s="59"/>
      <c r="K162" s="59"/>
    </row>
    <row r="163" spans="1:11" ht="15">
      <c r="A163" s="59"/>
      <c r="B163" s="60"/>
      <c r="C163" s="59"/>
      <c r="D163" s="59"/>
      <c r="E163" s="59"/>
      <c r="F163" s="59"/>
      <c r="G163" s="59"/>
      <c r="H163" s="59"/>
      <c r="I163" s="59"/>
      <c r="J163" s="59"/>
      <c r="K163" s="59"/>
    </row>
    <row r="164" spans="1:11" ht="15">
      <c r="A164" s="59"/>
      <c r="B164" s="60"/>
      <c r="C164" s="59"/>
      <c r="D164" s="59"/>
      <c r="E164" s="59"/>
      <c r="F164" s="59"/>
      <c r="G164" s="59"/>
      <c r="H164" s="59"/>
      <c r="I164" s="59"/>
      <c r="J164" s="59"/>
      <c r="K164" s="59"/>
    </row>
    <row r="165" spans="1:11" ht="15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59"/>
    </row>
    <row r="166" spans="1:11" ht="15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59"/>
    </row>
    <row r="167" spans="1:11" ht="15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59"/>
    </row>
    <row r="168" spans="1:11" ht="15">
      <c r="A168" s="59"/>
      <c r="B168" s="60"/>
      <c r="C168" s="59"/>
      <c r="D168" s="59"/>
      <c r="E168" s="59"/>
      <c r="F168" s="59"/>
      <c r="G168" s="59"/>
      <c r="H168" s="59"/>
      <c r="I168" s="59"/>
      <c r="J168" s="59"/>
      <c r="K168" s="59"/>
    </row>
    <row r="169" spans="1:11" ht="15">
      <c r="A169" s="59"/>
      <c r="B169" s="60"/>
      <c r="C169" s="59"/>
      <c r="D169" s="59"/>
      <c r="E169" s="59"/>
      <c r="F169" s="59"/>
      <c r="G169" s="59"/>
      <c r="H169" s="59"/>
      <c r="I169" s="59"/>
      <c r="J169" s="59"/>
      <c r="K169" s="59"/>
    </row>
    <row r="170" spans="1:11" ht="15">
      <c r="A170" s="59"/>
      <c r="B170" s="60"/>
      <c r="C170" s="59"/>
      <c r="D170" s="59"/>
      <c r="E170" s="59"/>
      <c r="F170" s="59"/>
      <c r="G170" s="59"/>
      <c r="H170" s="59"/>
      <c r="I170" s="59"/>
      <c r="J170" s="59"/>
      <c r="K170" s="59"/>
    </row>
    <row r="171" spans="1:11" ht="15">
      <c r="A171" s="59"/>
      <c r="B171" s="60"/>
      <c r="C171" s="59"/>
      <c r="D171" s="59"/>
      <c r="E171" s="59"/>
      <c r="F171" s="59"/>
      <c r="G171" s="59"/>
      <c r="H171" s="59"/>
      <c r="I171" s="59"/>
      <c r="J171" s="59"/>
      <c r="K171" s="59"/>
    </row>
    <row r="172" spans="1:11" ht="15">
      <c r="A172" s="59"/>
      <c r="B172" s="60"/>
      <c r="C172" s="59"/>
      <c r="D172" s="59"/>
      <c r="E172" s="59"/>
      <c r="F172" s="59"/>
      <c r="G172" s="59"/>
      <c r="H172" s="59"/>
      <c r="I172" s="59"/>
      <c r="J172" s="59"/>
      <c r="K172" s="59"/>
    </row>
    <row r="173" spans="1:11" ht="15">
      <c r="A173" s="59"/>
      <c r="B173" s="60"/>
      <c r="C173" s="59"/>
      <c r="D173" s="59"/>
      <c r="E173" s="59"/>
      <c r="F173" s="59"/>
      <c r="G173" s="59"/>
      <c r="H173" s="59"/>
      <c r="I173" s="59"/>
      <c r="J173" s="59"/>
      <c r="K173" s="59"/>
    </row>
    <row r="174" spans="1:11" ht="15">
      <c r="A174" s="59"/>
      <c r="B174" s="60"/>
      <c r="C174" s="59"/>
      <c r="D174" s="59"/>
      <c r="E174" s="59"/>
      <c r="F174" s="59"/>
      <c r="G174" s="59"/>
      <c r="H174" s="59"/>
      <c r="I174" s="59"/>
      <c r="J174" s="59"/>
      <c r="K174" s="59"/>
    </row>
    <row r="175" spans="1:11" ht="15">
      <c r="A175" s="59"/>
      <c r="B175" s="60"/>
      <c r="C175" s="59"/>
      <c r="D175" s="59"/>
      <c r="E175" s="59"/>
      <c r="F175" s="59"/>
      <c r="G175" s="59"/>
      <c r="H175" s="59"/>
      <c r="I175" s="59"/>
      <c r="J175" s="59"/>
      <c r="K175" s="59"/>
    </row>
    <row r="176" spans="1:11" ht="15">
      <c r="A176" s="59"/>
      <c r="B176" s="60"/>
      <c r="C176" s="59"/>
      <c r="D176" s="59"/>
      <c r="E176" s="59"/>
      <c r="F176" s="59"/>
      <c r="G176" s="59"/>
      <c r="H176" s="59"/>
      <c r="I176" s="59"/>
      <c r="J176" s="59"/>
      <c r="K176" s="59"/>
    </row>
    <row r="177" spans="1:11" ht="15">
      <c r="A177" s="59"/>
      <c r="B177" s="60"/>
      <c r="C177" s="59"/>
      <c r="D177" s="59"/>
      <c r="E177" s="59"/>
      <c r="F177" s="59"/>
      <c r="G177" s="59"/>
      <c r="H177" s="59"/>
      <c r="I177" s="59"/>
      <c r="J177" s="59"/>
      <c r="K177" s="59"/>
    </row>
    <row r="178" spans="1:11" ht="15">
      <c r="A178" s="59"/>
      <c r="B178" s="60"/>
      <c r="C178" s="59"/>
      <c r="D178" s="59"/>
      <c r="E178" s="59"/>
      <c r="F178" s="59"/>
      <c r="G178" s="59"/>
      <c r="H178" s="59"/>
      <c r="I178" s="59"/>
      <c r="J178" s="59"/>
      <c r="K178" s="59"/>
    </row>
  </sheetData>
  <sheetProtection/>
  <mergeCells count="57">
    <mergeCell ref="A101:A106"/>
    <mergeCell ref="B101:B106"/>
    <mergeCell ref="A125:A130"/>
    <mergeCell ref="B125:B130"/>
    <mergeCell ref="A89:A94"/>
    <mergeCell ref="B89:B94"/>
    <mergeCell ref="A131:A136"/>
    <mergeCell ref="B131:B136"/>
    <mergeCell ref="A107:A112"/>
    <mergeCell ref="B107:B112"/>
    <mergeCell ref="A113:A118"/>
    <mergeCell ref="B113:B118"/>
    <mergeCell ref="A119:A124"/>
    <mergeCell ref="B119:B124"/>
    <mergeCell ref="A95:A100"/>
    <mergeCell ref="B95:B100"/>
    <mergeCell ref="A65:A70"/>
    <mergeCell ref="B65:B70"/>
    <mergeCell ref="A71:A76"/>
    <mergeCell ref="B71:B76"/>
    <mergeCell ref="A77:A82"/>
    <mergeCell ref="B77:B82"/>
    <mergeCell ref="A83:A88"/>
    <mergeCell ref="B83:B88"/>
    <mergeCell ref="A41:A46"/>
    <mergeCell ref="B41:B46"/>
    <mergeCell ref="A47:A52"/>
    <mergeCell ref="B47:B52"/>
    <mergeCell ref="A53:A58"/>
    <mergeCell ref="B53:B58"/>
    <mergeCell ref="A17:A22"/>
    <mergeCell ref="B17:B22"/>
    <mergeCell ref="A23:A28"/>
    <mergeCell ref="B23:B28"/>
    <mergeCell ref="A59:A64"/>
    <mergeCell ref="B59:B64"/>
    <mergeCell ref="A29:A34"/>
    <mergeCell ref="B29:B34"/>
    <mergeCell ref="A35:A40"/>
    <mergeCell ref="B35:B40"/>
    <mergeCell ref="A11:A16"/>
    <mergeCell ref="B11:B16"/>
    <mergeCell ref="I1:K1"/>
    <mergeCell ref="H2:K2"/>
    <mergeCell ref="A3:J3"/>
    <mergeCell ref="A7:A9"/>
    <mergeCell ref="B7:B9"/>
    <mergeCell ref="C7:C9"/>
    <mergeCell ref="D7:D9"/>
    <mergeCell ref="E7:J7"/>
    <mergeCell ref="K7:K9"/>
    <mergeCell ref="E8:E9"/>
    <mergeCell ref="F8:F9"/>
    <mergeCell ref="G8:G9"/>
    <mergeCell ref="H8:H9"/>
    <mergeCell ref="I8:I9"/>
    <mergeCell ref="J8:J9"/>
  </mergeCells>
  <printOptions/>
  <pageMargins left="0.7086614173228347" right="0.7086614173228347" top="0.7480314960629921" bottom="0.7480314960629921" header="0.31496062992125984" footer="0.31496062992125984"/>
  <pageSetup firstPageNumber="120" useFirstPageNumber="1" fitToHeight="0" horizontalDpi="600" verticalDpi="600" orientation="landscape" paperSize="9" scale="80" r:id="rId1"/>
  <headerFooter>
    <oddHeader>&amp;CСтраница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E135" sqref="E135"/>
    </sheetView>
  </sheetViews>
  <sheetFormatPr defaultColWidth="9.140625" defaultRowHeight="15"/>
  <cols>
    <col min="1" max="1" width="20.421875" style="0" customWidth="1"/>
    <col min="2" max="2" width="29.7109375" style="0" customWidth="1"/>
    <col min="3" max="3" width="33.28125" style="0" customWidth="1"/>
    <col min="4" max="4" width="12.28125" style="0" customWidth="1"/>
    <col min="5" max="5" width="13.00390625" style="0" customWidth="1"/>
    <col min="6" max="6" width="11.140625" style="0" customWidth="1"/>
    <col min="7" max="7" width="11.00390625" style="0" customWidth="1"/>
    <col min="8" max="8" width="11.7109375" style="0" customWidth="1"/>
    <col min="9" max="9" width="10.8515625" style="0" customWidth="1"/>
  </cols>
  <sheetData>
    <row r="1" spans="1:8" ht="15">
      <c r="A1" s="59"/>
      <c r="B1" s="60"/>
      <c r="C1" s="59"/>
      <c r="D1" s="59"/>
      <c r="E1" s="59"/>
      <c r="F1" s="59"/>
      <c r="G1" s="59"/>
      <c r="H1" s="59" t="s">
        <v>130</v>
      </c>
    </row>
    <row r="2" spans="1:8" ht="19.5">
      <c r="A2" s="119" t="s">
        <v>126</v>
      </c>
      <c r="B2" s="119"/>
      <c r="C2" s="119"/>
      <c r="D2" s="119"/>
      <c r="E2" s="119"/>
      <c r="F2" s="119"/>
      <c r="G2" s="119"/>
      <c r="H2" s="119"/>
    </row>
    <row r="3" spans="1:8" ht="19.5">
      <c r="A3" s="61"/>
      <c r="B3" s="61"/>
      <c r="C3" s="61"/>
      <c r="D3" s="61"/>
      <c r="E3" s="61"/>
      <c r="F3" s="61"/>
      <c r="G3" s="61"/>
      <c r="H3" s="61"/>
    </row>
    <row r="4" spans="1:8" ht="16.5">
      <c r="A4" s="62"/>
      <c r="B4" s="62"/>
      <c r="C4" s="62"/>
      <c r="D4" s="62"/>
      <c r="E4" s="62"/>
      <c r="F4" s="62"/>
      <c r="G4" s="62"/>
      <c r="H4" s="62"/>
    </row>
    <row r="5" spans="1:9" ht="15.75" customHeight="1" thickBot="1">
      <c r="A5" s="117" t="s">
        <v>0</v>
      </c>
      <c r="B5" s="117" t="s">
        <v>95</v>
      </c>
      <c r="C5" s="117" t="s">
        <v>96</v>
      </c>
      <c r="D5" s="131" t="s">
        <v>1</v>
      </c>
      <c r="E5" s="132"/>
      <c r="F5" s="132"/>
      <c r="G5" s="132"/>
      <c r="H5" s="133"/>
      <c r="I5" s="84"/>
    </row>
    <row r="6" spans="1:9" ht="30" customHeight="1">
      <c r="A6" s="117"/>
      <c r="B6" s="117"/>
      <c r="C6" s="117"/>
      <c r="D6" s="117">
        <v>2021</v>
      </c>
      <c r="E6" s="117">
        <v>2022</v>
      </c>
      <c r="F6" s="114">
        <v>2023</v>
      </c>
      <c r="G6" s="117">
        <v>2024</v>
      </c>
      <c r="H6" s="85">
        <v>2025</v>
      </c>
      <c r="I6" s="134" t="s">
        <v>11</v>
      </c>
    </row>
    <row r="7" spans="1:9" ht="15" customHeight="1" thickBot="1">
      <c r="A7" s="117"/>
      <c r="B7" s="117"/>
      <c r="C7" s="117"/>
      <c r="D7" s="117"/>
      <c r="E7" s="117"/>
      <c r="F7" s="116"/>
      <c r="G7" s="117"/>
      <c r="H7" s="86"/>
      <c r="I7" s="135"/>
    </row>
    <row r="8" spans="1:9" ht="15.75">
      <c r="A8" s="77">
        <v>1</v>
      </c>
      <c r="B8" s="77">
        <v>2</v>
      </c>
      <c r="C8" s="77">
        <v>3</v>
      </c>
      <c r="D8" s="83">
        <v>5</v>
      </c>
      <c r="E8" s="83">
        <v>6</v>
      </c>
      <c r="F8" s="83">
        <v>7</v>
      </c>
      <c r="G8" s="83">
        <v>8</v>
      </c>
      <c r="H8" s="89">
        <v>9</v>
      </c>
      <c r="I8" s="87">
        <v>10</v>
      </c>
    </row>
    <row r="9" spans="1:9" ht="15.75">
      <c r="A9" s="118" t="s">
        <v>131</v>
      </c>
      <c r="B9" s="118" t="s">
        <v>81</v>
      </c>
      <c r="C9" s="63" t="s">
        <v>99</v>
      </c>
      <c r="D9" s="79">
        <f>D10+D11+D12+D13</f>
        <v>135613.1</v>
      </c>
      <c r="E9" s="79">
        <f>E10+E11+E12+E13</f>
        <v>135613.1</v>
      </c>
      <c r="F9" s="79">
        <f>F10+F11+F12+F13</f>
        <v>135613.1</v>
      </c>
      <c r="G9" s="79">
        <f>G10+G11+G12+G13</f>
        <v>135613.1</v>
      </c>
      <c r="H9" s="79">
        <f>H10+H11+H12+H13</f>
        <v>135613.1</v>
      </c>
      <c r="I9" s="79">
        <f>D9+E9+F9+G9+H9</f>
        <v>678065.5</v>
      </c>
    </row>
    <row r="10" spans="1:9" ht="25.5" customHeight="1">
      <c r="A10" s="118"/>
      <c r="B10" s="118"/>
      <c r="C10" s="63" t="s">
        <v>100</v>
      </c>
      <c r="D10" s="79">
        <f>D15+D32+D43+D61+D73+D85+D97</f>
        <v>29282.1</v>
      </c>
      <c r="E10" s="79">
        <f>E15+E32+E43+E61+E73+E85+E97</f>
        <v>29282.1</v>
      </c>
      <c r="F10" s="79">
        <f>F15+F32+F43+F61+F73+F85+F97</f>
        <v>29282.1</v>
      </c>
      <c r="G10" s="79">
        <f>G15+G32+G43+G61+G73+G85+G97</f>
        <v>29282.1</v>
      </c>
      <c r="H10" s="79">
        <f>H15+H32+H43+H61+H73+H85+H97</f>
        <v>29282.1</v>
      </c>
      <c r="I10" s="79">
        <f aca="true" t="shared" si="0" ref="I10:I73">D10+E10+F10+G10+H10</f>
        <v>146410.5</v>
      </c>
    </row>
    <row r="11" spans="1:9" ht="25.5" customHeight="1">
      <c r="A11" s="118"/>
      <c r="B11" s="118"/>
      <c r="C11" s="63" t="s">
        <v>101</v>
      </c>
      <c r="D11" s="79">
        <f>D16+D33+D44+D62+D74+D86+D98</f>
        <v>98704</v>
      </c>
      <c r="E11" s="79">
        <v>98704</v>
      </c>
      <c r="F11" s="79">
        <v>98704</v>
      </c>
      <c r="G11" s="79">
        <v>98704</v>
      </c>
      <c r="H11" s="79">
        <v>98704</v>
      </c>
      <c r="I11" s="79">
        <f t="shared" si="0"/>
        <v>493520</v>
      </c>
    </row>
    <row r="12" spans="1:9" ht="45" customHeight="1">
      <c r="A12" s="118"/>
      <c r="B12" s="118"/>
      <c r="C12" s="80" t="s">
        <v>102</v>
      </c>
      <c r="D12" s="79">
        <f>D17+D34+D45+D63+D75+D87+D99</f>
        <v>4831</v>
      </c>
      <c r="E12" s="79">
        <f>E17+E34+E45+E63+E75+E87+E99</f>
        <v>4831</v>
      </c>
      <c r="F12" s="79">
        <f>F17+F34+F45+F63+F75+F87+F99</f>
        <v>4831</v>
      </c>
      <c r="G12" s="79">
        <f>G17+G34+G45+G63+G75+G87+G99</f>
        <v>4831</v>
      </c>
      <c r="H12" s="79">
        <f>H17+H34+H45+H63+H75+H87+H99</f>
        <v>4831</v>
      </c>
      <c r="I12" s="79">
        <f t="shared" si="0"/>
        <v>24155</v>
      </c>
    </row>
    <row r="13" spans="1:9" ht="29.25" customHeight="1">
      <c r="A13" s="118"/>
      <c r="B13" s="118"/>
      <c r="C13" s="63" t="s">
        <v>127</v>
      </c>
      <c r="D13" s="79">
        <f>D41</f>
        <v>2796</v>
      </c>
      <c r="E13" s="79">
        <f>E41</f>
        <v>2796</v>
      </c>
      <c r="F13" s="79">
        <f>F41</f>
        <v>2796</v>
      </c>
      <c r="G13" s="79">
        <f>G41</f>
        <v>2796</v>
      </c>
      <c r="H13" s="79">
        <f>H41</f>
        <v>2796</v>
      </c>
      <c r="I13" s="79">
        <f t="shared" si="0"/>
        <v>13980</v>
      </c>
    </row>
    <row r="14" spans="1:9" ht="15.75">
      <c r="A14" s="120" t="s">
        <v>2</v>
      </c>
      <c r="B14" s="122" t="s">
        <v>78</v>
      </c>
      <c r="C14" s="67" t="s">
        <v>99</v>
      </c>
      <c r="D14" s="69">
        <f>D15+D16+D17</f>
        <v>43900.1</v>
      </c>
      <c r="E14" s="69">
        <f>E15+E16+E17</f>
        <v>43900.1</v>
      </c>
      <c r="F14" s="69">
        <f>F15+F16+F17</f>
        <v>43900.1</v>
      </c>
      <c r="G14" s="69">
        <f>G15+G16+G17</f>
        <v>43900.1</v>
      </c>
      <c r="H14" s="69">
        <f>H15+H16+H17</f>
        <v>43900.1</v>
      </c>
      <c r="I14" s="79">
        <f t="shared" si="0"/>
        <v>219500.5</v>
      </c>
    </row>
    <row r="15" spans="1:9" ht="30" customHeight="1">
      <c r="A15" s="121"/>
      <c r="B15" s="118"/>
      <c r="C15" s="67" t="s">
        <v>100</v>
      </c>
      <c r="D15" s="69">
        <f>D20+D26</f>
        <v>20733.1</v>
      </c>
      <c r="E15" s="69">
        <f aca="true" t="shared" si="1" ref="E15:H17">E20+E26</f>
        <v>20733.1</v>
      </c>
      <c r="F15" s="69">
        <f t="shared" si="1"/>
        <v>20733.1</v>
      </c>
      <c r="G15" s="69">
        <f t="shared" si="1"/>
        <v>20733.1</v>
      </c>
      <c r="H15" s="69">
        <f t="shared" si="1"/>
        <v>20733.1</v>
      </c>
      <c r="I15" s="79">
        <f t="shared" si="0"/>
        <v>103665.5</v>
      </c>
    </row>
    <row r="16" spans="1:9" ht="23.25" customHeight="1">
      <c r="A16" s="121"/>
      <c r="B16" s="118"/>
      <c r="C16" s="67" t="s">
        <v>101</v>
      </c>
      <c r="D16" s="69">
        <f>D21+D27</f>
        <v>19990</v>
      </c>
      <c r="E16" s="69">
        <f t="shared" si="1"/>
        <v>19990</v>
      </c>
      <c r="F16" s="69">
        <f t="shared" si="1"/>
        <v>19990</v>
      </c>
      <c r="G16" s="69">
        <f t="shared" si="1"/>
        <v>19990</v>
      </c>
      <c r="H16" s="69">
        <f t="shared" si="1"/>
        <v>19990</v>
      </c>
      <c r="I16" s="79">
        <f t="shared" si="0"/>
        <v>99950</v>
      </c>
    </row>
    <row r="17" spans="1:9" ht="50.25" customHeight="1">
      <c r="A17" s="121"/>
      <c r="B17" s="118"/>
      <c r="C17" s="81" t="s">
        <v>102</v>
      </c>
      <c r="D17" s="69">
        <f>D22+D28</f>
        <v>3177</v>
      </c>
      <c r="E17" s="69">
        <f t="shared" si="1"/>
        <v>3177</v>
      </c>
      <c r="F17" s="69">
        <f t="shared" si="1"/>
        <v>3177</v>
      </c>
      <c r="G17" s="69">
        <f t="shared" si="1"/>
        <v>3177</v>
      </c>
      <c r="H17" s="69">
        <f t="shared" si="1"/>
        <v>3177</v>
      </c>
      <c r="I17" s="79">
        <f t="shared" si="0"/>
        <v>15885</v>
      </c>
    </row>
    <row r="18" spans="1:9" ht="27.75" customHeight="1">
      <c r="A18" s="121"/>
      <c r="B18" s="118"/>
      <c r="C18" s="67" t="s">
        <v>127</v>
      </c>
      <c r="D18" s="69"/>
      <c r="E18" s="69"/>
      <c r="F18" s="69"/>
      <c r="G18" s="69"/>
      <c r="H18" s="69"/>
      <c r="I18" s="79">
        <f t="shared" si="0"/>
        <v>0</v>
      </c>
    </row>
    <row r="19" spans="1:9" ht="15.75">
      <c r="A19" s="123" t="s">
        <v>105</v>
      </c>
      <c r="B19" s="125" t="s">
        <v>106</v>
      </c>
      <c r="C19" s="70" t="s">
        <v>99</v>
      </c>
      <c r="D19" s="72">
        <f>D20+D21+D22</f>
        <v>30246.1</v>
      </c>
      <c r="E19" s="72">
        <f>E20+E21+E22</f>
        <v>30246.1</v>
      </c>
      <c r="F19" s="72">
        <f>F20+F21+F22</f>
        <v>30246.1</v>
      </c>
      <c r="G19" s="72">
        <f>G20+G21+G22</f>
        <v>30246.1</v>
      </c>
      <c r="H19" s="72">
        <f>H20+H21+H22</f>
        <v>30246.1</v>
      </c>
      <c r="I19" s="90">
        <f t="shared" si="0"/>
        <v>151230.5</v>
      </c>
    </row>
    <row r="20" spans="1:9" ht="28.5" customHeight="1">
      <c r="A20" s="124"/>
      <c r="B20" s="126"/>
      <c r="C20" s="70" t="s">
        <v>100</v>
      </c>
      <c r="D20" s="72">
        <f>'[2]Форма 2.2. (2)'!H10+'[2]Форма 2.2. (2)'!H14+'[2]Форма 2.2. (2)'!H12</f>
        <v>19045.1</v>
      </c>
      <c r="E20" s="72">
        <f>'[2]Форма 2.2. (2)'!I10+'[2]Форма 2.2. (2)'!I14+'[2]Форма 2.2. (2)'!I12</f>
        <v>19045.1</v>
      </c>
      <c r="F20" s="72">
        <f>'[2]Форма 2.2. (2)'!J10+'[2]Форма 2.2. (2)'!J14+'[2]Форма 2.2. (2)'!J12</f>
        <v>19045.1</v>
      </c>
      <c r="G20" s="72">
        <f>'[2]Форма 2.2. (2)'!K10+'[2]Форма 2.2. (2)'!K14+'[2]Форма 2.2. (2)'!K12</f>
        <v>19045.1</v>
      </c>
      <c r="H20" s="72">
        <f>'[2]Форма 2.2. (2)'!L10+'[2]Форма 2.2. (2)'!L14+'[2]Форма 2.2. (2)'!L12</f>
        <v>19045.1</v>
      </c>
      <c r="I20" s="90">
        <f t="shared" si="0"/>
        <v>95225.5</v>
      </c>
    </row>
    <row r="21" spans="1:9" ht="33" customHeight="1">
      <c r="A21" s="124"/>
      <c r="B21" s="126"/>
      <c r="C21" s="70" t="s">
        <v>101</v>
      </c>
      <c r="D21" s="72">
        <f>'[2]Форма 2.2. (2)'!H11+'[2]Форма 2.2. (2)'!H13+'[2]Форма 2.2. (2)'!H15+'[2]Форма 2.2. (2)'!H16+'[2]Форма 2.2. (2)'!H17+'[2]Форма 2.2. (2)'!H18</f>
        <v>11201</v>
      </c>
      <c r="E21" s="72">
        <f>'[2]Форма 2.2. (2)'!I11+'[2]Форма 2.2. (2)'!I13+'[2]Форма 2.2. (2)'!I15+'[2]Форма 2.2. (2)'!I16+'[2]Форма 2.2. (2)'!I17+'[2]Форма 2.2. (2)'!I18</f>
        <v>11201</v>
      </c>
      <c r="F21" s="72">
        <f>'[2]Форма 2.2. (2)'!J11+'[2]Форма 2.2. (2)'!J13+'[2]Форма 2.2. (2)'!J15+'[2]Форма 2.2. (2)'!J16+'[2]Форма 2.2. (2)'!J17+'[2]Форма 2.2. (2)'!J18</f>
        <v>11201</v>
      </c>
      <c r="G21" s="72">
        <f>'[2]Форма 2.2. (2)'!K11+'[2]Форма 2.2. (2)'!K13+'[2]Форма 2.2. (2)'!K15+'[2]Форма 2.2. (2)'!K16+'[2]Форма 2.2. (2)'!K17+'[2]Форма 2.2. (2)'!K18</f>
        <v>11201</v>
      </c>
      <c r="H21" s="72">
        <f>'[2]Форма 2.2. (2)'!L11+'[2]Форма 2.2. (2)'!L13+'[2]Форма 2.2. (2)'!L15+'[2]Форма 2.2. (2)'!L16+'[2]Форма 2.2. (2)'!L17+'[2]Форма 2.2. (2)'!L18</f>
        <v>11201</v>
      </c>
      <c r="I21" s="90">
        <f t="shared" si="0"/>
        <v>56005</v>
      </c>
    </row>
    <row r="22" spans="1:9" ht="34.5" customHeight="1">
      <c r="A22" s="124"/>
      <c r="B22" s="126"/>
      <c r="C22" s="82" t="s">
        <v>102</v>
      </c>
      <c r="D22" s="72"/>
      <c r="E22" s="72"/>
      <c r="F22" s="72"/>
      <c r="G22" s="72"/>
      <c r="H22" s="72"/>
      <c r="I22" s="90">
        <f t="shared" si="0"/>
        <v>0</v>
      </c>
    </row>
    <row r="23" spans="1:9" ht="34.5" customHeight="1">
      <c r="A23" s="124"/>
      <c r="B23" s="126"/>
      <c r="C23" s="70" t="s">
        <v>103</v>
      </c>
      <c r="D23" s="72"/>
      <c r="E23" s="72"/>
      <c r="F23" s="72"/>
      <c r="G23" s="72"/>
      <c r="H23" s="72"/>
      <c r="I23" s="90">
        <f t="shared" si="0"/>
        <v>0</v>
      </c>
    </row>
    <row r="24" spans="1:9" ht="26.25" customHeight="1">
      <c r="A24" s="124"/>
      <c r="B24" s="127"/>
      <c r="C24" s="70" t="s">
        <v>127</v>
      </c>
      <c r="D24" s="72"/>
      <c r="E24" s="72"/>
      <c r="F24" s="72"/>
      <c r="G24" s="72"/>
      <c r="H24" s="72"/>
      <c r="I24" s="90">
        <f t="shared" si="0"/>
        <v>0</v>
      </c>
    </row>
    <row r="25" spans="1:9" ht="15.75">
      <c r="A25" s="123" t="s">
        <v>107</v>
      </c>
      <c r="B25" s="125" t="s">
        <v>14</v>
      </c>
      <c r="C25" s="70" t="s">
        <v>99</v>
      </c>
      <c r="D25" s="72">
        <f>D26+D27+D28</f>
        <v>13654</v>
      </c>
      <c r="E25" s="72">
        <f>E26+E27+E28</f>
        <v>13654</v>
      </c>
      <c r="F25" s="72">
        <f>F26+F27+F28</f>
        <v>13654</v>
      </c>
      <c r="G25" s="72">
        <f>G26+G27+G28</f>
        <v>13654</v>
      </c>
      <c r="H25" s="72">
        <f>H26+H27+H28</f>
        <v>13654</v>
      </c>
      <c r="I25" s="72">
        <f t="shared" si="0"/>
        <v>68270</v>
      </c>
    </row>
    <row r="26" spans="1:9" ht="24" customHeight="1">
      <c r="A26" s="124"/>
      <c r="B26" s="126"/>
      <c r="C26" s="70" t="s">
        <v>100</v>
      </c>
      <c r="D26" s="72">
        <f>'[2]Форма 2.2. (2)'!H22+'[2]Форма 2.2. (2)'!H23+'[2]Форма 2.2. (2)'!H24+'[2]Форма 2.2. (2)'!H33</f>
        <v>1688</v>
      </c>
      <c r="E26" s="72">
        <f>'[2]Форма 2.2. (2)'!I22+'[2]Форма 2.2. (2)'!I23+'[2]Форма 2.2. (2)'!I24+'[2]Форма 2.2. (2)'!I33</f>
        <v>1688</v>
      </c>
      <c r="F26" s="72">
        <f>'[2]Форма 2.2. (2)'!J22+'[2]Форма 2.2. (2)'!J23+'[2]Форма 2.2. (2)'!J24+'[2]Форма 2.2. (2)'!J33</f>
        <v>1688</v>
      </c>
      <c r="G26" s="72">
        <f>'[2]Форма 2.2. (2)'!K22+'[2]Форма 2.2. (2)'!K23+'[2]Форма 2.2. (2)'!K24+'[2]Форма 2.2. (2)'!K33</f>
        <v>1688</v>
      </c>
      <c r="H26" s="72">
        <f>'[2]Форма 2.2. (2)'!L22+'[2]Форма 2.2. (2)'!L23+'[2]Форма 2.2. (2)'!L24+'[2]Форма 2.2. (2)'!L33</f>
        <v>1688</v>
      </c>
      <c r="I26" s="72">
        <f t="shared" si="0"/>
        <v>8440</v>
      </c>
    </row>
    <row r="27" spans="1:9" ht="24.75" customHeight="1">
      <c r="A27" s="124"/>
      <c r="B27" s="126"/>
      <c r="C27" s="70" t="s">
        <v>101</v>
      </c>
      <c r="D27" s="72">
        <f>'[2]Форма 2.2. (2)'!H25+'[2]Форма 2.2. (2)'!H26+'[2]Форма 2.2. (2)'!H27+'[2]Форма 2.2. (2)'!H28+'[2]Форма 2.2. (2)'!H29+'[2]Форма 2.2. (2)'!H30+'[2]Форма 2.2. (2)'!H31+'[2]Форма 2.2. (2)'!H32+'[2]Форма 2.2. (2)'!H35</f>
        <v>8789</v>
      </c>
      <c r="E27" s="72">
        <f>'[2]Форма 2.2. (2)'!I25+'[2]Форма 2.2. (2)'!I26+'[2]Форма 2.2. (2)'!I27+'[2]Форма 2.2. (2)'!I28+'[2]Форма 2.2. (2)'!I29+'[2]Форма 2.2. (2)'!I30+'[2]Форма 2.2. (2)'!I31+'[2]Форма 2.2. (2)'!I32+'[2]Форма 2.2. (2)'!I35</f>
        <v>8789</v>
      </c>
      <c r="F27" s="72">
        <f>'[2]Форма 2.2. (2)'!J25+'[2]Форма 2.2. (2)'!J26+'[2]Форма 2.2. (2)'!J27+'[2]Форма 2.2. (2)'!J28+'[2]Форма 2.2. (2)'!J29+'[2]Форма 2.2. (2)'!J30+'[2]Форма 2.2. (2)'!J31+'[2]Форма 2.2. (2)'!J32+'[2]Форма 2.2. (2)'!J35</f>
        <v>8789</v>
      </c>
      <c r="G27" s="72">
        <f>'[2]Форма 2.2. (2)'!K25+'[2]Форма 2.2. (2)'!K26+'[2]Форма 2.2. (2)'!K27+'[2]Форма 2.2. (2)'!K28+'[2]Форма 2.2. (2)'!K29+'[2]Форма 2.2. (2)'!K30+'[2]Форма 2.2. (2)'!K31+'[2]Форма 2.2. (2)'!K32+'[2]Форма 2.2. (2)'!K35</f>
        <v>8789</v>
      </c>
      <c r="H27" s="72">
        <f>'[2]Форма 2.2. (2)'!L25+'[2]Форма 2.2. (2)'!L26+'[2]Форма 2.2. (2)'!L27+'[2]Форма 2.2. (2)'!L28+'[2]Форма 2.2. (2)'!L29+'[2]Форма 2.2. (2)'!L30+'[2]Форма 2.2. (2)'!L31+'[2]Форма 2.2. (2)'!L32+'[2]Форма 2.2. (2)'!L35</f>
        <v>8789</v>
      </c>
      <c r="I27" s="72">
        <f t="shared" si="0"/>
        <v>43945</v>
      </c>
    </row>
    <row r="28" spans="1:9" ht="36" customHeight="1">
      <c r="A28" s="124"/>
      <c r="B28" s="126"/>
      <c r="C28" s="82" t="s">
        <v>102</v>
      </c>
      <c r="D28" s="72">
        <f>'[2]Форма 2.2. (2)'!H34+'[2]Форма 2.2. (2)'!H21+'[2]Форма 2.2. (2)'!H20</f>
        <v>3177</v>
      </c>
      <c r="E28" s="72">
        <f>'[2]Форма 2.2. (2)'!I34+'[2]Форма 2.2. (2)'!I21+'[2]Форма 2.2. (2)'!I20</f>
        <v>3177</v>
      </c>
      <c r="F28" s="72">
        <f>'[2]Форма 2.2. (2)'!J34+'[2]Форма 2.2. (2)'!J21+'[2]Форма 2.2. (2)'!J20</f>
        <v>3177</v>
      </c>
      <c r="G28" s="72">
        <f>'[2]Форма 2.2. (2)'!K34+'[2]Форма 2.2. (2)'!K21+'[2]Форма 2.2. (2)'!K20</f>
        <v>3177</v>
      </c>
      <c r="H28" s="72">
        <f>'[2]Форма 2.2. (2)'!L34+'[2]Форма 2.2. (2)'!L21+'[2]Форма 2.2. (2)'!L20</f>
        <v>3177</v>
      </c>
      <c r="I28" s="72">
        <f t="shared" si="0"/>
        <v>15885</v>
      </c>
    </row>
    <row r="29" spans="1:9" ht="27" customHeight="1">
      <c r="A29" s="124"/>
      <c r="B29" s="126"/>
      <c r="C29" s="70" t="s">
        <v>103</v>
      </c>
      <c r="D29" s="72"/>
      <c r="E29" s="72"/>
      <c r="F29" s="72"/>
      <c r="G29" s="72"/>
      <c r="H29" s="72"/>
      <c r="I29" s="72">
        <f t="shared" si="0"/>
        <v>0</v>
      </c>
    </row>
    <row r="30" spans="1:9" ht="23.25" customHeight="1">
      <c r="A30" s="124"/>
      <c r="B30" s="127"/>
      <c r="C30" s="70" t="s">
        <v>127</v>
      </c>
      <c r="D30" s="72"/>
      <c r="E30" s="72"/>
      <c r="F30" s="72"/>
      <c r="G30" s="72"/>
      <c r="H30" s="72"/>
      <c r="I30" s="72">
        <f t="shared" si="0"/>
        <v>0</v>
      </c>
    </row>
    <row r="31" spans="1:9" ht="15.75">
      <c r="A31" s="120" t="s">
        <v>23</v>
      </c>
      <c r="B31" s="122" t="s">
        <v>24</v>
      </c>
      <c r="C31" s="67" t="s">
        <v>99</v>
      </c>
      <c r="D31" s="69">
        <v>46324</v>
      </c>
      <c r="E31" s="69">
        <v>46324</v>
      </c>
      <c r="F31" s="69">
        <v>46324</v>
      </c>
      <c r="G31" s="69">
        <v>46324</v>
      </c>
      <c r="H31" s="69">
        <v>46324</v>
      </c>
      <c r="I31" s="90">
        <f t="shared" si="0"/>
        <v>231620</v>
      </c>
    </row>
    <row r="32" spans="1:9" ht="18.75" customHeight="1">
      <c r="A32" s="121"/>
      <c r="B32" s="118"/>
      <c r="C32" s="67" t="s">
        <v>100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90">
        <f t="shared" si="0"/>
        <v>0</v>
      </c>
    </row>
    <row r="33" spans="1:9" ht="18.75" customHeight="1">
      <c r="A33" s="121"/>
      <c r="B33" s="118"/>
      <c r="C33" s="67" t="s">
        <v>101</v>
      </c>
      <c r="D33" s="69">
        <v>43368</v>
      </c>
      <c r="E33" s="69">
        <v>43368</v>
      </c>
      <c r="F33" s="69">
        <v>43368</v>
      </c>
      <c r="G33" s="69">
        <v>43368</v>
      </c>
      <c r="H33" s="69">
        <v>43368</v>
      </c>
      <c r="I33" s="90">
        <f t="shared" si="0"/>
        <v>216840</v>
      </c>
    </row>
    <row r="34" spans="1:9" ht="41.25" customHeight="1">
      <c r="A34" s="121"/>
      <c r="B34" s="118"/>
      <c r="C34" s="81" t="s">
        <v>102</v>
      </c>
      <c r="D34" s="69">
        <v>160</v>
      </c>
      <c r="E34" s="69">
        <v>160</v>
      </c>
      <c r="F34" s="69">
        <v>160</v>
      </c>
      <c r="G34" s="69">
        <v>160</v>
      </c>
      <c r="H34" s="69">
        <v>160</v>
      </c>
      <c r="I34" s="90">
        <f t="shared" si="0"/>
        <v>800</v>
      </c>
    </row>
    <row r="35" spans="1:9" ht="36" customHeight="1">
      <c r="A35" s="121"/>
      <c r="B35" s="118"/>
      <c r="C35" s="67" t="s">
        <v>103</v>
      </c>
      <c r="D35" s="69"/>
      <c r="E35" s="69"/>
      <c r="F35" s="69"/>
      <c r="G35" s="69"/>
      <c r="H35" s="69"/>
      <c r="I35" s="90">
        <f t="shared" si="0"/>
        <v>0</v>
      </c>
    </row>
    <row r="36" spans="1:9" ht="18.75" customHeight="1">
      <c r="A36" s="121"/>
      <c r="B36" s="118"/>
      <c r="C36" s="67" t="s">
        <v>127</v>
      </c>
      <c r="D36" s="69">
        <v>2796</v>
      </c>
      <c r="E36" s="69">
        <v>2796</v>
      </c>
      <c r="F36" s="69">
        <v>2796</v>
      </c>
      <c r="G36" s="69">
        <v>2796</v>
      </c>
      <c r="H36" s="69">
        <v>2796</v>
      </c>
      <c r="I36" s="90">
        <f t="shared" si="0"/>
        <v>13980</v>
      </c>
    </row>
    <row r="37" spans="1:9" ht="15.75">
      <c r="A37" s="123" t="s">
        <v>108</v>
      </c>
      <c r="B37" s="125" t="s">
        <v>27</v>
      </c>
      <c r="C37" s="70" t="s">
        <v>99</v>
      </c>
      <c r="D37" s="72">
        <f>D38+D39+D40+D41</f>
        <v>46324</v>
      </c>
      <c r="E37" s="72">
        <f>E38+E39+E40+E41</f>
        <v>46324</v>
      </c>
      <c r="F37" s="72">
        <f>F38+F39+F40+F41</f>
        <v>46324</v>
      </c>
      <c r="G37" s="72">
        <f>G38+G39+G40+G41</f>
        <v>46324</v>
      </c>
      <c r="H37" s="72">
        <f>H38+H39+H40+H41</f>
        <v>46324</v>
      </c>
      <c r="I37" s="90">
        <f t="shared" si="0"/>
        <v>231620</v>
      </c>
    </row>
    <row r="38" spans="1:9" ht="19.5" customHeight="1">
      <c r="A38" s="124"/>
      <c r="B38" s="128"/>
      <c r="C38" s="70" t="s">
        <v>100</v>
      </c>
      <c r="D38" s="72">
        <f>'[2]Форма 2.2. (2)'!H44</f>
        <v>0</v>
      </c>
      <c r="E38" s="72">
        <f>'[2]Форма 2.2. (2)'!I44</f>
        <v>0</v>
      </c>
      <c r="F38" s="72">
        <f>'[2]Форма 2.2. (2)'!J44</f>
        <v>0</v>
      </c>
      <c r="G38" s="72">
        <f>'[2]Форма 2.2. (2)'!K44</f>
        <v>0</v>
      </c>
      <c r="H38" s="72">
        <f>'[2]Форма 2.2. (2)'!L44</f>
        <v>0</v>
      </c>
      <c r="I38" s="90">
        <f t="shared" si="0"/>
        <v>0</v>
      </c>
    </row>
    <row r="39" spans="1:9" ht="21" customHeight="1">
      <c r="A39" s="124"/>
      <c r="B39" s="128"/>
      <c r="C39" s="70" t="s">
        <v>101</v>
      </c>
      <c r="D39" s="72">
        <f>'[2]Форма 2.2. (2)'!H39+'[2]Форма 2.2. (2)'!H40+'[2]Форма 2.2. (2)'!H42+'[2]Форма 2.2. (2)'!H43+'[2]Форма 2.2. (2)'!H45</f>
        <v>43368</v>
      </c>
      <c r="E39" s="72">
        <f>'[2]Форма 2.2. (2)'!I39+'[2]Форма 2.2. (2)'!I40+'[2]Форма 2.2. (2)'!I42+'[2]Форма 2.2. (2)'!I43+'[2]Форма 2.2. (2)'!I45</f>
        <v>43368</v>
      </c>
      <c r="F39" s="72">
        <f>'[2]Форма 2.2. (2)'!J39+'[2]Форма 2.2. (2)'!J40+'[2]Форма 2.2. (2)'!J42+'[2]Форма 2.2. (2)'!J43+'[2]Форма 2.2. (2)'!J45</f>
        <v>43368</v>
      </c>
      <c r="G39" s="72">
        <f>'[2]Форма 2.2. (2)'!K39+'[2]Форма 2.2. (2)'!K40+'[2]Форма 2.2. (2)'!K42+'[2]Форма 2.2. (2)'!K43+'[2]Форма 2.2. (2)'!K45</f>
        <v>43368</v>
      </c>
      <c r="H39" s="72">
        <f>'[2]Форма 2.2. (2)'!L39+'[2]Форма 2.2. (2)'!L40+'[2]Форма 2.2. (2)'!L42+'[2]Форма 2.2. (2)'!L43+'[2]Форма 2.2. (2)'!L45</f>
        <v>43368</v>
      </c>
      <c r="I39" s="90">
        <f t="shared" si="0"/>
        <v>216840</v>
      </c>
    </row>
    <row r="40" spans="1:9" ht="35.25" customHeight="1">
      <c r="A40" s="124"/>
      <c r="B40" s="128"/>
      <c r="C40" s="82" t="s">
        <v>102</v>
      </c>
      <c r="D40" s="72">
        <f>'[2]Форма 2.2. (2)'!H41+'[2]Форма 2.2. (2)'!H38</f>
        <v>160</v>
      </c>
      <c r="E40" s="72">
        <f>'[2]Форма 2.2. (2)'!I41+'[2]Форма 2.2. (2)'!I38</f>
        <v>160</v>
      </c>
      <c r="F40" s="72">
        <f>'[2]Форма 2.2. (2)'!J41+'[2]Форма 2.2. (2)'!J38</f>
        <v>160</v>
      </c>
      <c r="G40" s="72">
        <f>'[2]Форма 2.2. (2)'!K41+'[2]Форма 2.2. (2)'!K38</f>
        <v>160</v>
      </c>
      <c r="H40" s="72">
        <f>'[2]Форма 2.2. (2)'!L41+'[2]Форма 2.2. (2)'!L38</f>
        <v>160</v>
      </c>
      <c r="I40" s="90">
        <f t="shared" si="0"/>
        <v>800</v>
      </c>
    </row>
    <row r="41" spans="1:9" ht="18" customHeight="1">
      <c r="A41" s="124"/>
      <c r="B41" s="129"/>
      <c r="C41" s="70" t="s">
        <v>127</v>
      </c>
      <c r="D41" s="72">
        <f>'[2]Форма 2.2. (2)'!H46</f>
        <v>2796</v>
      </c>
      <c r="E41" s="72">
        <f>'[2]Форма 2.2. (2)'!I46</f>
        <v>2796</v>
      </c>
      <c r="F41" s="72">
        <f>'[2]Форма 2.2. (2)'!J46</f>
        <v>2796</v>
      </c>
      <c r="G41" s="72">
        <f>'[2]Форма 2.2. (2)'!K46</f>
        <v>2796</v>
      </c>
      <c r="H41" s="72">
        <f>'[2]Форма 2.2. (2)'!L46</f>
        <v>2796</v>
      </c>
      <c r="I41" s="90">
        <f t="shared" si="0"/>
        <v>13980</v>
      </c>
    </row>
    <row r="42" spans="1:9" ht="15.75">
      <c r="A42" s="120" t="s">
        <v>33</v>
      </c>
      <c r="B42" s="122" t="s">
        <v>34</v>
      </c>
      <c r="C42" s="67" t="s">
        <v>99</v>
      </c>
      <c r="D42" s="69">
        <f>D43+D44+D45</f>
        <v>34096</v>
      </c>
      <c r="E42" s="69">
        <f>E43+E44+E45</f>
        <v>34096</v>
      </c>
      <c r="F42" s="69">
        <f>F43+F44+F45</f>
        <v>34096</v>
      </c>
      <c r="G42" s="69">
        <f>G43+G44+G45</f>
        <v>34096</v>
      </c>
      <c r="H42" s="69">
        <f>H43+H44+H45</f>
        <v>34096</v>
      </c>
      <c r="I42" s="69">
        <f t="shared" si="0"/>
        <v>170480</v>
      </c>
    </row>
    <row r="43" spans="1:9" ht="16.5" customHeight="1">
      <c r="A43" s="121"/>
      <c r="B43" s="118"/>
      <c r="C43" s="67" t="s">
        <v>100</v>
      </c>
      <c r="D43" s="69">
        <f>D49+D55</f>
        <v>7578</v>
      </c>
      <c r="E43" s="69">
        <f aca="true" t="shared" si="2" ref="E43:H45">E49+E55</f>
        <v>7578</v>
      </c>
      <c r="F43" s="69">
        <f t="shared" si="2"/>
        <v>7578</v>
      </c>
      <c r="G43" s="69">
        <f t="shared" si="2"/>
        <v>7578</v>
      </c>
      <c r="H43" s="69">
        <f t="shared" si="2"/>
        <v>7578</v>
      </c>
      <c r="I43" s="69">
        <f t="shared" si="0"/>
        <v>37890</v>
      </c>
    </row>
    <row r="44" spans="1:9" ht="20.25" customHeight="1">
      <c r="A44" s="121"/>
      <c r="B44" s="118"/>
      <c r="C44" s="67" t="s">
        <v>101</v>
      </c>
      <c r="D44" s="69">
        <f>D50+D56</f>
        <v>26518</v>
      </c>
      <c r="E44" s="69">
        <f t="shared" si="2"/>
        <v>26518</v>
      </c>
      <c r="F44" s="69">
        <f t="shared" si="2"/>
        <v>26518</v>
      </c>
      <c r="G44" s="69">
        <f t="shared" si="2"/>
        <v>26518</v>
      </c>
      <c r="H44" s="69">
        <f t="shared" si="2"/>
        <v>26518</v>
      </c>
      <c r="I44" s="69">
        <f t="shared" si="0"/>
        <v>132590</v>
      </c>
    </row>
    <row r="45" spans="1:9" ht="40.5" customHeight="1">
      <c r="A45" s="121"/>
      <c r="B45" s="118"/>
      <c r="C45" s="81" t="s">
        <v>102</v>
      </c>
      <c r="D45" s="69">
        <f>D51+D57</f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0"/>
        <v>0</v>
      </c>
    </row>
    <row r="46" spans="1:9" ht="34.5" customHeight="1">
      <c r="A46" s="121"/>
      <c r="B46" s="118"/>
      <c r="C46" s="67" t="s">
        <v>103</v>
      </c>
      <c r="D46" s="72"/>
      <c r="E46" s="72"/>
      <c r="F46" s="72"/>
      <c r="G46" s="72"/>
      <c r="H46" s="72"/>
      <c r="I46" s="69">
        <f t="shared" si="0"/>
        <v>0</v>
      </c>
    </row>
    <row r="47" spans="1:9" ht="25.5" customHeight="1">
      <c r="A47" s="121"/>
      <c r="B47" s="118"/>
      <c r="C47" s="67" t="s">
        <v>127</v>
      </c>
      <c r="D47" s="72"/>
      <c r="E47" s="72"/>
      <c r="F47" s="72"/>
      <c r="G47" s="72"/>
      <c r="H47" s="72"/>
      <c r="I47" s="69">
        <f t="shared" si="0"/>
        <v>0</v>
      </c>
    </row>
    <row r="48" spans="1:9" ht="15.75">
      <c r="A48" s="123" t="s">
        <v>109</v>
      </c>
      <c r="B48" s="125" t="s">
        <v>37</v>
      </c>
      <c r="C48" s="70" t="s">
        <v>99</v>
      </c>
      <c r="D48" s="72">
        <f>D49+D50+D51</f>
        <v>25900</v>
      </c>
      <c r="E48" s="72">
        <f>E49+E50+E51</f>
        <v>25900</v>
      </c>
      <c r="F48" s="72">
        <f>F49+F50+F51</f>
        <v>25900</v>
      </c>
      <c r="G48" s="72">
        <f>G49+G50+G51</f>
        <v>25900</v>
      </c>
      <c r="H48" s="72">
        <f>H49+H50+H51</f>
        <v>25900</v>
      </c>
      <c r="I48" s="72">
        <f t="shared" si="0"/>
        <v>129500</v>
      </c>
    </row>
    <row r="49" spans="1:9" ht="22.5" customHeight="1">
      <c r="A49" s="124"/>
      <c r="B49" s="126"/>
      <c r="C49" s="70" t="s">
        <v>100</v>
      </c>
      <c r="D49" s="72">
        <f>'[2]Форма 2.2. (2)'!H50+'[2]Форма 2.2. (2)'!H51+'[2]Форма 2.2. (2)'!H55</f>
        <v>7540</v>
      </c>
      <c r="E49" s="72">
        <f>'[2]Форма 2.2. (2)'!I50+'[2]Форма 2.2. (2)'!I51+'[2]Форма 2.2. (2)'!I55</f>
        <v>7540</v>
      </c>
      <c r="F49" s="72">
        <f>'[2]Форма 2.2. (2)'!J50+'[2]Форма 2.2. (2)'!J51+'[2]Форма 2.2. (2)'!J55</f>
        <v>7540</v>
      </c>
      <c r="G49" s="72">
        <f>'[2]Форма 2.2. (2)'!K50+'[2]Форма 2.2. (2)'!K51+'[2]Форма 2.2. (2)'!K55</f>
        <v>7540</v>
      </c>
      <c r="H49" s="72">
        <f>'[2]Форма 2.2. (2)'!L50+'[2]Форма 2.2. (2)'!L51+'[2]Форма 2.2. (2)'!L55</f>
        <v>7540</v>
      </c>
      <c r="I49" s="72">
        <f t="shared" si="0"/>
        <v>37700</v>
      </c>
    </row>
    <row r="50" spans="1:9" ht="18" customHeight="1">
      <c r="A50" s="124"/>
      <c r="B50" s="126"/>
      <c r="C50" s="70" t="s">
        <v>101</v>
      </c>
      <c r="D50" s="72">
        <f>'[2]Форма 2.2. (2)'!H52+'[2]Форма 2.2. (2)'!H53+'[2]Форма 2.2. (2)'!H54+'[2]Форма 2.2. (2)'!H56</f>
        <v>18360</v>
      </c>
      <c r="E50" s="72">
        <f>'[2]Форма 2.2. (2)'!I52+'[2]Форма 2.2. (2)'!I53+'[2]Форма 2.2. (2)'!I54+'[2]Форма 2.2. (2)'!I56</f>
        <v>18360</v>
      </c>
      <c r="F50" s="72">
        <f>'[2]Форма 2.2. (2)'!J52+'[2]Форма 2.2. (2)'!J53+'[2]Форма 2.2. (2)'!J54+'[2]Форма 2.2. (2)'!J56</f>
        <v>18360</v>
      </c>
      <c r="G50" s="72">
        <f>'[2]Форма 2.2. (2)'!K52+'[2]Форма 2.2. (2)'!K53+'[2]Форма 2.2. (2)'!K54+'[2]Форма 2.2. (2)'!K56</f>
        <v>18360</v>
      </c>
      <c r="H50" s="72">
        <f>'[2]Форма 2.2. (2)'!L52+'[2]Форма 2.2. (2)'!L53+'[2]Форма 2.2. (2)'!L54+'[2]Форма 2.2. (2)'!L56</f>
        <v>18360</v>
      </c>
      <c r="I50" s="72">
        <f t="shared" si="0"/>
        <v>91800</v>
      </c>
    </row>
    <row r="51" spans="1:9" ht="33.75" customHeight="1">
      <c r="A51" s="124"/>
      <c r="B51" s="126"/>
      <c r="C51" s="82" t="s">
        <v>102</v>
      </c>
      <c r="D51" s="72">
        <f>'[2]Форма 2.2. (2)'!H49</f>
        <v>0</v>
      </c>
      <c r="E51" s="72">
        <f>'[2]Форма 2.2. (2)'!I49</f>
        <v>0</v>
      </c>
      <c r="F51" s="72">
        <f>'[2]Форма 2.2. (2)'!J49</f>
        <v>0</v>
      </c>
      <c r="G51" s="72">
        <f>'[2]Форма 2.2. (2)'!K49</f>
        <v>0</v>
      </c>
      <c r="H51" s="72">
        <f>'[2]Форма 2.2. (2)'!L49</f>
        <v>0</v>
      </c>
      <c r="I51" s="72">
        <f t="shared" si="0"/>
        <v>0</v>
      </c>
    </row>
    <row r="52" spans="1:9" ht="28.5" customHeight="1">
      <c r="A52" s="124"/>
      <c r="B52" s="126"/>
      <c r="C52" s="70" t="s">
        <v>103</v>
      </c>
      <c r="D52" s="72"/>
      <c r="E52" s="72"/>
      <c r="F52" s="72"/>
      <c r="G52" s="72"/>
      <c r="H52" s="72"/>
      <c r="I52" s="72">
        <f t="shared" si="0"/>
        <v>0</v>
      </c>
    </row>
    <row r="53" spans="1:9" ht="21.75" customHeight="1">
      <c r="A53" s="124"/>
      <c r="B53" s="127"/>
      <c r="C53" s="70" t="s">
        <v>127</v>
      </c>
      <c r="D53" s="72"/>
      <c r="E53" s="72"/>
      <c r="F53" s="72"/>
      <c r="G53" s="72"/>
      <c r="H53" s="72"/>
      <c r="I53" s="72">
        <f t="shared" si="0"/>
        <v>0</v>
      </c>
    </row>
    <row r="54" spans="1:9" ht="15.75">
      <c r="A54" s="123" t="s">
        <v>110</v>
      </c>
      <c r="B54" s="125" t="s">
        <v>111</v>
      </c>
      <c r="C54" s="70" t="s">
        <v>99</v>
      </c>
      <c r="D54" s="72">
        <f>D55+D56</f>
        <v>8196</v>
      </c>
      <c r="E54" s="72">
        <f>E55+E56</f>
        <v>8196</v>
      </c>
      <c r="F54" s="72">
        <f>F55+F56</f>
        <v>8196</v>
      </c>
      <c r="G54" s="72">
        <f>G55+G56</f>
        <v>8196</v>
      </c>
      <c r="H54" s="72">
        <f>H55+H56</f>
        <v>8196</v>
      </c>
      <c r="I54" s="72">
        <f t="shared" si="0"/>
        <v>40980</v>
      </c>
    </row>
    <row r="55" spans="1:9" ht="21.75" customHeight="1">
      <c r="A55" s="124"/>
      <c r="B55" s="126"/>
      <c r="C55" s="70" t="s">
        <v>100</v>
      </c>
      <c r="D55" s="72">
        <f>'[2]Форма 2.2. (2)'!H58</f>
        <v>38</v>
      </c>
      <c r="E55" s="72">
        <f>'[2]Форма 2.2. (2)'!I58</f>
        <v>38</v>
      </c>
      <c r="F55" s="72">
        <f>'[2]Форма 2.2. (2)'!J58</f>
        <v>38</v>
      </c>
      <c r="G55" s="72">
        <f>'[2]Форма 2.2. (2)'!K58</f>
        <v>38</v>
      </c>
      <c r="H55" s="72">
        <f>'[2]Форма 2.2. (2)'!L58</f>
        <v>38</v>
      </c>
      <c r="I55" s="72">
        <f t="shared" si="0"/>
        <v>190</v>
      </c>
    </row>
    <row r="56" spans="1:9" ht="15" customHeight="1">
      <c r="A56" s="124"/>
      <c r="B56" s="126"/>
      <c r="C56" s="70" t="s">
        <v>101</v>
      </c>
      <c r="D56" s="72">
        <f>'[2]Форма 2.2. (2)'!H59+'[2]Форма 2.2. (2)'!H60+'[2]Форма 2.2. (2)'!H61+'[2]Форма 2.2. (2)'!H62+'[2]Форма 2.2. (2)'!H63</f>
        <v>8158</v>
      </c>
      <c r="E56" s="72">
        <f>'[2]Форма 2.2. (2)'!I59+'[2]Форма 2.2. (2)'!I60+'[2]Форма 2.2. (2)'!I61+'[2]Форма 2.2. (2)'!I62+'[2]Форма 2.2. (2)'!I63</f>
        <v>8158</v>
      </c>
      <c r="F56" s="72">
        <f>'[2]Форма 2.2. (2)'!J59+'[2]Форма 2.2. (2)'!J60+'[2]Форма 2.2. (2)'!J61+'[2]Форма 2.2. (2)'!J62+'[2]Форма 2.2. (2)'!J63</f>
        <v>8158</v>
      </c>
      <c r="G56" s="72">
        <f>'[2]Форма 2.2. (2)'!K59+'[2]Форма 2.2. (2)'!K60+'[2]Форма 2.2. (2)'!K61+'[2]Форма 2.2. (2)'!K62+'[2]Форма 2.2. (2)'!K63</f>
        <v>8158</v>
      </c>
      <c r="H56" s="72">
        <f>'[2]Форма 2.2. (2)'!L59+'[2]Форма 2.2. (2)'!L60+'[2]Форма 2.2. (2)'!L61+'[2]Форма 2.2. (2)'!L62+'[2]Форма 2.2. (2)'!L63</f>
        <v>8158</v>
      </c>
      <c r="I56" s="72">
        <f t="shared" si="0"/>
        <v>40790</v>
      </c>
    </row>
    <row r="57" spans="1:9" ht="36.75" customHeight="1">
      <c r="A57" s="124"/>
      <c r="B57" s="126"/>
      <c r="C57" s="82" t="s">
        <v>102</v>
      </c>
      <c r="D57" s="72"/>
      <c r="E57" s="72"/>
      <c r="F57" s="72"/>
      <c r="G57" s="72"/>
      <c r="H57" s="72"/>
      <c r="I57" s="72">
        <f t="shared" si="0"/>
        <v>0</v>
      </c>
    </row>
    <row r="58" spans="1:9" ht="27" customHeight="1">
      <c r="A58" s="124"/>
      <c r="B58" s="126"/>
      <c r="C58" s="70" t="s">
        <v>103</v>
      </c>
      <c r="D58" s="72"/>
      <c r="E58" s="72"/>
      <c r="F58" s="72"/>
      <c r="G58" s="72"/>
      <c r="H58" s="72"/>
      <c r="I58" s="72">
        <f t="shared" si="0"/>
        <v>0</v>
      </c>
    </row>
    <row r="59" spans="1:9" ht="19.5" customHeight="1">
      <c r="A59" s="124"/>
      <c r="B59" s="127"/>
      <c r="C59" s="70" t="s">
        <v>127</v>
      </c>
      <c r="D59" s="72"/>
      <c r="E59" s="72"/>
      <c r="F59" s="72"/>
      <c r="G59" s="72"/>
      <c r="H59" s="72"/>
      <c r="I59" s="72">
        <f t="shared" si="0"/>
        <v>0</v>
      </c>
    </row>
    <row r="60" spans="1:9" ht="15.75">
      <c r="A60" s="120" t="s">
        <v>41</v>
      </c>
      <c r="B60" s="130" t="s">
        <v>40</v>
      </c>
      <c r="C60" s="73" t="s">
        <v>99</v>
      </c>
      <c r="D60" s="69">
        <f>D63</f>
        <v>956</v>
      </c>
      <c r="E60" s="69">
        <f>E63</f>
        <v>956</v>
      </c>
      <c r="F60" s="69">
        <f>F63</f>
        <v>956</v>
      </c>
      <c r="G60" s="69">
        <f>G63</f>
        <v>956</v>
      </c>
      <c r="H60" s="69">
        <f>H63</f>
        <v>956</v>
      </c>
      <c r="I60" s="69">
        <f t="shared" si="0"/>
        <v>4780</v>
      </c>
    </row>
    <row r="61" spans="1:9" ht="21" customHeight="1">
      <c r="A61" s="121"/>
      <c r="B61" s="128"/>
      <c r="C61" s="73" t="s">
        <v>100</v>
      </c>
      <c r="D61" s="69"/>
      <c r="E61" s="69"/>
      <c r="F61" s="69"/>
      <c r="G61" s="69"/>
      <c r="H61" s="69"/>
      <c r="I61" s="69">
        <f t="shared" si="0"/>
        <v>0</v>
      </c>
    </row>
    <row r="62" spans="1:9" ht="15.75" customHeight="1">
      <c r="A62" s="121"/>
      <c r="B62" s="128"/>
      <c r="C62" s="73" t="s">
        <v>101</v>
      </c>
      <c r="D62" s="69"/>
      <c r="E62" s="69"/>
      <c r="F62" s="69"/>
      <c r="G62" s="69"/>
      <c r="H62" s="69"/>
      <c r="I62" s="69">
        <f t="shared" si="0"/>
        <v>0</v>
      </c>
    </row>
    <row r="63" spans="1:9" ht="44.25" customHeight="1">
      <c r="A63" s="121"/>
      <c r="B63" s="128"/>
      <c r="C63" s="81" t="s">
        <v>102</v>
      </c>
      <c r="D63" s="69">
        <f>'[2]Форма 2.2. (2)'!H66</f>
        <v>956</v>
      </c>
      <c r="E63" s="69">
        <f>'[2]Форма 2.2. (2)'!I66</f>
        <v>956</v>
      </c>
      <c r="F63" s="69">
        <f>'[2]Форма 2.2. (2)'!J66</f>
        <v>956</v>
      </c>
      <c r="G63" s="69">
        <f>'[2]Форма 2.2. (2)'!K66</f>
        <v>956</v>
      </c>
      <c r="H63" s="69">
        <f>'[2]Форма 2.2. (2)'!L66</f>
        <v>956</v>
      </c>
      <c r="I63" s="69">
        <f t="shared" si="0"/>
        <v>4780</v>
      </c>
    </row>
    <row r="64" spans="1:9" ht="30.75" customHeight="1">
      <c r="A64" s="121"/>
      <c r="B64" s="128"/>
      <c r="C64" s="73" t="s">
        <v>103</v>
      </c>
      <c r="D64" s="69"/>
      <c r="E64" s="69"/>
      <c r="F64" s="69"/>
      <c r="G64" s="69"/>
      <c r="H64" s="69"/>
      <c r="I64" s="69">
        <f t="shared" si="0"/>
        <v>0</v>
      </c>
    </row>
    <row r="65" spans="1:9" ht="21.75" customHeight="1">
      <c r="A65" s="121"/>
      <c r="B65" s="129"/>
      <c r="C65" s="67" t="s">
        <v>127</v>
      </c>
      <c r="D65" s="72"/>
      <c r="E65" s="72"/>
      <c r="F65" s="72"/>
      <c r="G65" s="72"/>
      <c r="H65" s="72"/>
      <c r="I65" s="69">
        <f t="shared" si="0"/>
        <v>0</v>
      </c>
    </row>
    <row r="66" spans="1:9" ht="15.75">
      <c r="A66" s="123" t="s">
        <v>112</v>
      </c>
      <c r="B66" s="125" t="s">
        <v>128</v>
      </c>
      <c r="C66" s="75" t="s">
        <v>99</v>
      </c>
      <c r="D66" s="72">
        <v>956</v>
      </c>
      <c r="E66" s="72">
        <v>956</v>
      </c>
      <c r="F66" s="72">
        <v>956</v>
      </c>
      <c r="G66" s="72">
        <v>956</v>
      </c>
      <c r="H66" s="72">
        <v>956</v>
      </c>
      <c r="I66" s="72">
        <f t="shared" si="0"/>
        <v>4780</v>
      </c>
    </row>
    <row r="67" spans="1:9" ht="18" customHeight="1">
      <c r="A67" s="124"/>
      <c r="B67" s="128"/>
      <c r="C67" s="75" t="s">
        <v>100</v>
      </c>
      <c r="D67" s="72"/>
      <c r="E67" s="72"/>
      <c r="F67" s="72"/>
      <c r="G67" s="72"/>
      <c r="H67" s="72"/>
      <c r="I67" s="72">
        <f t="shared" si="0"/>
        <v>0</v>
      </c>
    </row>
    <row r="68" spans="1:9" ht="13.5" customHeight="1">
      <c r="A68" s="124"/>
      <c r="B68" s="128"/>
      <c r="C68" s="75" t="s">
        <v>101</v>
      </c>
      <c r="D68" s="72"/>
      <c r="E68" s="72"/>
      <c r="F68" s="72"/>
      <c r="G68" s="72"/>
      <c r="H68" s="72"/>
      <c r="I68" s="72">
        <f t="shared" si="0"/>
        <v>0</v>
      </c>
    </row>
    <row r="69" spans="1:9" ht="30.75" customHeight="1">
      <c r="A69" s="124"/>
      <c r="B69" s="128"/>
      <c r="C69" s="82" t="s">
        <v>102</v>
      </c>
      <c r="D69" s="72">
        <v>956</v>
      </c>
      <c r="E69" s="72">
        <v>956</v>
      </c>
      <c r="F69" s="72">
        <v>956</v>
      </c>
      <c r="G69" s="72">
        <v>956</v>
      </c>
      <c r="H69" s="72">
        <v>956</v>
      </c>
      <c r="I69" s="72">
        <f t="shared" si="0"/>
        <v>4780</v>
      </c>
    </row>
    <row r="70" spans="1:9" ht="30.75" customHeight="1">
      <c r="A70" s="124"/>
      <c r="B70" s="128"/>
      <c r="C70" s="75" t="s">
        <v>103</v>
      </c>
      <c r="D70" s="72"/>
      <c r="E70" s="72"/>
      <c r="F70" s="72"/>
      <c r="G70" s="72"/>
      <c r="H70" s="72"/>
      <c r="I70" s="72">
        <f t="shared" si="0"/>
        <v>0</v>
      </c>
    </row>
    <row r="71" spans="1:9" ht="24.75" customHeight="1">
      <c r="A71" s="124"/>
      <c r="B71" s="129"/>
      <c r="C71" s="70" t="s">
        <v>127</v>
      </c>
      <c r="D71" s="69"/>
      <c r="E71" s="69"/>
      <c r="F71" s="69"/>
      <c r="G71" s="69"/>
      <c r="H71" s="69"/>
      <c r="I71" s="72">
        <f t="shared" si="0"/>
        <v>0</v>
      </c>
    </row>
    <row r="72" spans="1:9" ht="15.75">
      <c r="A72" s="120" t="s">
        <v>47</v>
      </c>
      <c r="B72" s="130" t="s">
        <v>48</v>
      </c>
      <c r="C72" s="73" t="s">
        <v>99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f t="shared" si="0"/>
        <v>0</v>
      </c>
    </row>
    <row r="73" spans="1:9" ht="22.5" customHeight="1">
      <c r="A73" s="121"/>
      <c r="B73" s="126"/>
      <c r="C73" s="73" t="s">
        <v>100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f t="shared" si="0"/>
        <v>0</v>
      </c>
    </row>
    <row r="74" spans="1:9" ht="17.25" customHeight="1">
      <c r="A74" s="121"/>
      <c r="B74" s="126"/>
      <c r="C74" s="73" t="s">
        <v>101</v>
      </c>
      <c r="D74" s="69">
        <f>'[2]Форма 2.2. (2)'!H69</f>
        <v>0</v>
      </c>
      <c r="E74" s="69">
        <f>'[2]Форма 2.2. (2)'!I69</f>
        <v>0</v>
      </c>
      <c r="F74" s="69">
        <f>'[2]Форма 2.2. (2)'!J69</f>
        <v>0</v>
      </c>
      <c r="G74" s="69">
        <f>'[2]Форма 2.2. (2)'!K69</f>
        <v>0</v>
      </c>
      <c r="H74" s="69">
        <f>'[2]Форма 2.2. (2)'!L69</f>
        <v>0</v>
      </c>
      <c r="I74" s="69">
        <f aca="true" t="shared" si="3" ref="I74:I131">D74+E74+F74+G74+H74</f>
        <v>0</v>
      </c>
    </row>
    <row r="75" spans="1:9" ht="38.25" customHeight="1">
      <c r="A75" s="121"/>
      <c r="B75" s="126"/>
      <c r="C75" s="82" t="s">
        <v>102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f t="shared" si="3"/>
        <v>0</v>
      </c>
    </row>
    <row r="76" spans="1:9" ht="28.5" customHeight="1">
      <c r="A76" s="121"/>
      <c r="B76" s="126"/>
      <c r="C76" s="73" t="s">
        <v>103</v>
      </c>
      <c r="D76" s="72"/>
      <c r="E76" s="72"/>
      <c r="F76" s="72"/>
      <c r="G76" s="72"/>
      <c r="H76" s="72"/>
      <c r="I76" s="69">
        <f t="shared" si="3"/>
        <v>0</v>
      </c>
    </row>
    <row r="77" spans="1:9" ht="21" customHeight="1">
      <c r="A77" s="121"/>
      <c r="B77" s="127"/>
      <c r="C77" s="67" t="s">
        <v>127</v>
      </c>
      <c r="D77" s="72"/>
      <c r="E77" s="72"/>
      <c r="F77" s="72"/>
      <c r="G77" s="72"/>
      <c r="H77" s="72"/>
      <c r="I77" s="69">
        <f t="shared" si="3"/>
        <v>0</v>
      </c>
    </row>
    <row r="78" spans="1:9" ht="15.75">
      <c r="A78" s="123" t="s">
        <v>114</v>
      </c>
      <c r="B78" s="125" t="s">
        <v>51</v>
      </c>
      <c r="C78" s="75" t="s">
        <v>99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f t="shared" si="3"/>
        <v>0</v>
      </c>
    </row>
    <row r="79" spans="1:9" ht="24.75" customHeight="1">
      <c r="A79" s="124"/>
      <c r="B79" s="126"/>
      <c r="C79" s="75" t="s">
        <v>100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f t="shared" si="3"/>
        <v>0</v>
      </c>
    </row>
    <row r="80" spans="1:9" ht="19.5" customHeight="1">
      <c r="A80" s="124"/>
      <c r="B80" s="126"/>
      <c r="C80" s="75" t="s">
        <v>101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f t="shared" si="3"/>
        <v>0</v>
      </c>
    </row>
    <row r="81" spans="1:9" ht="35.25" customHeight="1">
      <c r="A81" s="124"/>
      <c r="B81" s="126"/>
      <c r="C81" s="82" t="s">
        <v>102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f t="shared" si="3"/>
        <v>0</v>
      </c>
    </row>
    <row r="82" spans="1:9" ht="29.25" customHeight="1">
      <c r="A82" s="124"/>
      <c r="B82" s="126"/>
      <c r="C82" s="75" t="s">
        <v>103</v>
      </c>
      <c r="D82" s="72"/>
      <c r="E82" s="72"/>
      <c r="F82" s="72"/>
      <c r="G82" s="72"/>
      <c r="H82" s="72"/>
      <c r="I82" s="72">
        <f t="shared" si="3"/>
        <v>0</v>
      </c>
    </row>
    <row r="83" spans="1:9" ht="21.75" customHeight="1">
      <c r="A83" s="124"/>
      <c r="B83" s="127"/>
      <c r="C83" s="70" t="s">
        <v>127</v>
      </c>
      <c r="D83" s="72"/>
      <c r="E83" s="72"/>
      <c r="F83" s="72"/>
      <c r="G83" s="72"/>
      <c r="H83" s="72"/>
      <c r="I83" s="72">
        <f t="shared" si="3"/>
        <v>0</v>
      </c>
    </row>
    <row r="84" spans="1:9" ht="15.75">
      <c r="A84" s="120" t="s">
        <v>57</v>
      </c>
      <c r="B84" s="125" t="s">
        <v>115</v>
      </c>
      <c r="C84" s="73" t="s">
        <v>99</v>
      </c>
      <c r="D84" s="69">
        <f>D85</f>
        <v>971</v>
      </c>
      <c r="E84" s="69">
        <f>E85</f>
        <v>971</v>
      </c>
      <c r="F84" s="69">
        <f>F85</f>
        <v>971</v>
      </c>
      <c r="G84" s="69">
        <f>G85</f>
        <v>971</v>
      </c>
      <c r="H84" s="69">
        <f>H85</f>
        <v>971</v>
      </c>
      <c r="I84" s="69">
        <f t="shared" si="3"/>
        <v>4855</v>
      </c>
    </row>
    <row r="85" spans="1:9" ht="20.25" customHeight="1">
      <c r="A85" s="121"/>
      <c r="B85" s="126"/>
      <c r="C85" s="73" t="s">
        <v>100</v>
      </c>
      <c r="D85" s="69">
        <f>D91</f>
        <v>971</v>
      </c>
      <c r="E85" s="69">
        <f>E91</f>
        <v>971</v>
      </c>
      <c r="F85" s="69">
        <f>F91</f>
        <v>971</v>
      </c>
      <c r="G85" s="69">
        <f>G91</f>
        <v>971</v>
      </c>
      <c r="H85" s="69">
        <f>H91</f>
        <v>971</v>
      </c>
      <c r="I85" s="69">
        <f t="shared" si="3"/>
        <v>4855</v>
      </c>
    </row>
    <row r="86" spans="1:9" ht="18" customHeight="1">
      <c r="A86" s="121"/>
      <c r="B86" s="126"/>
      <c r="C86" s="73" t="s">
        <v>101</v>
      </c>
      <c r="D86" s="69"/>
      <c r="E86" s="69"/>
      <c r="F86" s="69"/>
      <c r="G86" s="69"/>
      <c r="H86" s="69"/>
      <c r="I86" s="69">
        <f t="shared" si="3"/>
        <v>0</v>
      </c>
    </row>
    <row r="87" spans="1:9" ht="48" customHeight="1">
      <c r="A87" s="121"/>
      <c r="B87" s="126"/>
      <c r="C87" s="81" t="s">
        <v>102</v>
      </c>
      <c r="D87" s="69"/>
      <c r="E87" s="69"/>
      <c r="F87" s="69"/>
      <c r="G87" s="69"/>
      <c r="H87" s="69"/>
      <c r="I87" s="69">
        <f t="shared" si="3"/>
        <v>0</v>
      </c>
    </row>
    <row r="88" spans="1:9" ht="31.5" customHeight="1">
      <c r="A88" s="121"/>
      <c r="B88" s="126"/>
      <c r="C88" s="73" t="s">
        <v>103</v>
      </c>
      <c r="D88" s="72"/>
      <c r="E88" s="72"/>
      <c r="F88" s="72"/>
      <c r="G88" s="72"/>
      <c r="H88" s="72"/>
      <c r="I88" s="69">
        <f t="shared" si="3"/>
        <v>0</v>
      </c>
    </row>
    <row r="89" spans="1:9" ht="18.75" customHeight="1">
      <c r="A89" s="121"/>
      <c r="B89" s="127"/>
      <c r="C89" s="67" t="s">
        <v>127</v>
      </c>
      <c r="D89" s="72"/>
      <c r="E89" s="72"/>
      <c r="F89" s="72"/>
      <c r="G89" s="72"/>
      <c r="H89" s="72"/>
      <c r="I89" s="69">
        <f t="shared" si="3"/>
        <v>0</v>
      </c>
    </row>
    <row r="90" spans="1:9" ht="15.75">
      <c r="A90" s="123" t="s">
        <v>116</v>
      </c>
      <c r="B90" s="125" t="s">
        <v>62</v>
      </c>
      <c r="C90" s="75" t="s">
        <v>99</v>
      </c>
      <c r="D90" s="72">
        <f>D91</f>
        <v>971</v>
      </c>
      <c r="E90" s="72">
        <f>E91</f>
        <v>971</v>
      </c>
      <c r="F90" s="72">
        <f>F91</f>
        <v>971</v>
      </c>
      <c r="G90" s="72">
        <f>G91</f>
        <v>971</v>
      </c>
      <c r="H90" s="72">
        <f>H91</f>
        <v>971</v>
      </c>
      <c r="I90" s="72">
        <f t="shared" si="3"/>
        <v>4855</v>
      </c>
    </row>
    <row r="91" spans="1:9" ht="22.5" customHeight="1">
      <c r="A91" s="124"/>
      <c r="B91" s="126"/>
      <c r="C91" s="75" t="s">
        <v>100</v>
      </c>
      <c r="D91" s="72">
        <f>'[2]Форма 2.2. (2)'!H73</f>
        <v>971</v>
      </c>
      <c r="E91" s="72">
        <f>'[2]Форма 2.2. (2)'!I73</f>
        <v>971</v>
      </c>
      <c r="F91" s="72">
        <f>'[2]Форма 2.2. (2)'!J73</f>
        <v>971</v>
      </c>
      <c r="G91" s="72">
        <f>'[2]Форма 2.2. (2)'!K73</f>
        <v>971</v>
      </c>
      <c r="H91" s="72">
        <f>'[2]Форма 2.2. (2)'!L73</f>
        <v>971</v>
      </c>
      <c r="I91" s="72">
        <f t="shared" si="3"/>
        <v>4855</v>
      </c>
    </row>
    <row r="92" spans="1:9" ht="19.5" customHeight="1">
      <c r="A92" s="124"/>
      <c r="B92" s="126"/>
      <c r="C92" s="75" t="s">
        <v>101</v>
      </c>
      <c r="D92" s="72"/>
      <c r="E92" s="72"/>
      <c r="F92" s="72"/>
      <c r="G92" s="72"/>
      <c r="H92" s="72"/>
      <c r="I92" s="72">
        <f t="shared" si="3"/>
        <v>0</v>
      </c>
    </row>
    <row r="93" spans="1:9" ht="37.5" customHeight="1">
      <c r="A93" s="124"/>
      <c r="B93" s="126"/>
      <c r="C93" s="82" t="s">
        <v>102</v>
      </c>
      <c r="D93" s="72"/>
      <c r="E93" s="72"/>
      <c r="F93" s="72"/>
      <c r="G93" s="72"/>
      <c r="H93" s="72"/>
      <c r="I93" s="72">
        <f t="shared" si="3"/>
        <v>0</v>
      </c>
    </row>
    <row r="94" spans="1:9" ht="24.75" customHeight="1">
      <c r="A94" s="124"/>
      <c r="B94" s="126"/>
      <c r="C94" s="75" t="s">
        <v>103</v>
      </c>
      <c r="D94" s="72"/>
      <c r="E94" s="72"/>
      <c r="F94" s="72"/>
      <c r="G94" s="72"/>
      <c r="H94" s="72"/>
      <c r="I94" s="72">
        <f t="shared" si="3"/>
        <v>0</v>
      </c>
    </row>
    <row r="95" spans="1:9" ht="24.75" customHeight="1">
      <c r="A95" s="124"/>
      <c r="B95" s="127"/>
      <c r="C95" s="70" t="s">
        <v>127</v>
      </c>
      <c r="D95" s="72"/>
      <c r="E95" s="72"/>
      <c r="F95" s="72"/>
      <c r="G95" s="72"/>
      <c r="H95" s="72"/>
      <c r="I95" s="72">
        <f t="shared" si="3"/>
        <v>0</v>
      </c>
    </row>
    <row r="96" spans="1:9" ht="15.75">
      <c r="A96" s="120" t="s">
        <v>66</v>
      </c>
      <c r="B96" s="130" t="s">
        <v>67</v>
      </c>
      <c r="C96" s="73" t="s">
        <v>99</v>
      </c>
      <c r="D96" s="69">
        <f>D98+D99</f>
        <v>9366</v>
      </c>
      <c r="E96" s="69">
        <f>E98+E99</f>
        <v>9366</v>
      </c>
      <c r="F96" s="69">
        <f>F98+F99</f>
        <v>9366</v>
      </c>
      <c r="G96" s="69">
        <f>G98+G99</f>
        <v>9366</v>
      </c>
      <c r="H96" s="69">
        <f>H98+H99</f>
        <v>9366</v>
      </c>
      <c r="I96" s="91">
        <f t="shared" si="3"/>
        <v>46830</v>
      </c>
    </row>
    <row r="97" spans="1:9" ht="16.5" customHeight="1">
      <c r="A97" s="121"/>
      <c r="B97" s="126"/>
      <c r="C97" s="73" t="s">
        <v>100</v>
      </c>
      <c r="D97" s="69"/>
      <c r="E97" s="69"/>
      <c r="F97" s="69"/>
      <c r="G97" s="69"/>
      <c r="H97" s="69"/>
      <c r="I97" s="91">
        <f t="shared" si="3"/>
        <v>0</v>
      </c>
    </row>
    <row r="98" spans="1:9" ht="18.75" customHeight="1">
      <c r="A98" s="121"/>
      <c r="B98" s="126"/>
      <c r="C98" s="73" t="s">
        <v>101</v>
      </c>
      <c r="D98" s="69">
        <f>D104+D110+D116+D122+D128</f>
        <v>8828</v>
      </c>
      <c r="E98" s="69">
        <f>E104+E110+E116+E122+E128</f>
        <v>8828</v>
      </c>
      <c r="F98" s="69">
        <f>F104+F110+F116+F122+F128</f>
        <v>8828</v>
      </c>
      <c r="G98" s="69">
        <f>G104+G110+G116+G122+G128</f>
        <v>8828</v>
      </c>
      <c r="H98" s="69">
        <f>H104+H110+H116+H122+H128</f>
        <v>8828</v>
      </c>
      <c r="I98" s="91">
        <f t="shared" si="3"/>
        <v>44140</v>
      </c>
    </row>
    <row r="99" spans="1:9" ht="45" customHeight="1">
      <c r="A99" s="121"/>
      <c r="B99" s="126"/>
      <c r="C99" s="81" t="s">
        <v>102</v>
      </c>
      <c r="D99" s="69">
        <f>D111</f>
        <v>538</v>
      </c>
      <c r="E99" s="69">
        <f>E111</f>
        <v>538</v>
      </c>
      <c r="F99" s="69">
        <f>F111</f>
        <v>538</v>
      </c>
      <c r="G99" s="69">
        <f>G111</f>
        <v>538</v>
      </c>
      <c r="H99" s="69">
        <f>H111</f>
        <v>538</v>
      </c>
      <c r="I99" s="91">
        <f t="shared" si="3"/>
        <v>2690</v>
      </c>
    </row>
    <row r="100" spans="1:9" ht="33.75" customHeight="1">
      <c r="A100" s="121"/>
      <c r="B100" s="126"/>
      <c r="C100" s="73" t="s">
        <v>103</v>
      </c>
      <c r="D100" s="69"/>
      <c r="E100" s="69"/>
      <c r="F100" s="69"/>
      <c r="G100" s="69"/>
      <c r="H100" s="69"/>
      <c r="I100" s="91">
        <f t="shared" si="3"/>
        <v>0</v>
      </c>
    </row>
    <row r="101" spans="1:9" ht="21.75" customHeight="1">
      <c r="A101" s="121"/>
      <c r="B101" s="127"/>
      <c r="C101" s="67" t="s">
        <v>127</v>
      </c>
      <c r="D101" s="69"/>
      <c r="E101" s="69"/>
      <c r="F101" s="69"/>
      <c r="G101" s="69"/>
      <c r="H101" s="69"/>
      <c r="I101" s="91">
        <f t="shared" si="3"/>
        <v>0</v>
      </c>
    </row>
    <row r="102" spans="1:9" ht="15.75">
      <c r="A102" s="123" t="s">
        <v>117</v>
      </c>
      <c r="B102" s="125" t="s">
        <v>118</v>
      </c>
      <c r="C102" s="75" t="s">
        <v>99</v>
      </c>
      <c r="D102" s="72">
        <f>D104</f>
        <v>6705</v>
      </c>
      <c r="E102" s="72">
        <f>E104</f>
        <v>6705</v>
      </c>
      <c r="F102" s="72">
        <f>F104</f>
        <v>6705</v>
      </c>
      <c r="G102" s="72">
        <f>G104</f>
        <v>6705</v>
      </c>
      <c r="H102" s="72">
        <f>H104</f>
        <v>6705</v>
      </c>
      <c r="I102" s="72">
        <f t="shared" si="3"/>
        <v>33525</v>
      </c>
    </row>
    <row r="103" spans="1:9" ht="19.5" customHeight="1">
      <c r="A103" s="124"/>
      <c r="B103" s="126"/>
      <c r="C103" s="75" t="s">
        <v>100</v>
      </c>
      <c r="D103" s="72"/>
      <c r="E103" s="72"/>
      <c r="F103" s="72"/>
      <c r="G103" s="72"/>
      <c r="H103" s="72"/>
      <c r="I103" s="72">
        <f t="shared" si="3"/>
        <v>0</v>
      </c>
    </row>
    <row r="104" spans="1:9" ht="19.5" customHeight="1">
      <c r="A104" s="124"/>
      <c r="B104" s="126"/>
      <c r="C104" s="75" t="s">
        <v>101</v>
      </c>
      <c r="D104" s="72">
        <f>'[2]Форма 2.2. (2)'!H76</f>
        <v>6705</v>
      </c>
      <c r="E104" s="72">
        <f>'[2]Форма 2.2. (2)'!I76</f>
        <v>6705</v>
      </c>
      <c r="F104" s="72">
        <f>'[2]Форма 2.2. (2)'!J76</f>
        <v>6705</v>
      </c>
      <c r="G104" s="72">
        <f>'[2]Форма 2.2. (2)'!K76</f>
        <v>6705</v>
      </c>
      <c r="H104" s="72">
        <f>'[2]Форма 2.2. (2)'!L76</f>
        <v>6705</v>
      </c>
      <c r="I104" s="72">
        <f t="shared" si="3"/>
        <v>33525</v>
      </c>
    </row>
    <row r="105" spans="1:9" ht="39" customHeight="1">
      <c r="A105" s="124"/>
      <c r="B105" s="126"/>
      <c r="C105" s="82" t="s">
        <v>102</v>
      </c>
      <c r="D105" s="72"/>
      <c r="E105" s="72"/>
      <c r="F105" s="72"/>
      <c r="G105" s="72"/>
      <c r="H105" s="72"/>
      <c r="I105" s="72">
        <f t="shared" si="3"/>
        <v>0</v>
      </c>
    </row>
    <row r="106" spans="1:9" ht="20.25" customHeight="1">
      <c r="A106" s="124"/>
      <c r="B106" s="126"/>
      <c r="C106" s="70" t="s">
        <v>127</v>
      </c>
      <c r="D106" s="72"/>
      <c r="E106" s="72"/>
      <c r="F106" s="72"/>
      <c r="G106" s="72"/>
      <c r="H106" s="72"/>
      <c r="I106" s="72">
        <f t="shared" si="3"/>
        <v>0</v>
      </c>
    </row>
    <row r="107" spans="1:9" ht="18" customHeight="1">
      <c r="A107" s="124"/>
      <c r="B107" s="127"/>
      <c r="C107" s="75" t="s">
        <v>129</v>
      </c>
      <c r="D107" s="72"/>
      <c r="E107" s="72"/>
      <c r="F107" s="72"/>
      <c r="G107" s="72"/>
      <c r="H107" s="72"/>
      <c r="I107" s="72">
        <f t="shared" si="3"/>
        <v>0</v>
      </c>
    </row>
    <row r="108" spans="1:9" ht="15.75">
      <c r="A108" s="123" t="s">
        <v>119</v>
      </c>
      <c r="B108" s="125" t="s">
        <v>71</v>
      </c>
      <c r="C108" s="75" t="s">
        <v>99</v>
      </c>
      <c r="D108" s="72">
        <f>D110+D111</f>
        <v>912</v>
      </c>
      <c r="E108" s="72">
        <f>E110+E111</f>
        <v>912</v>
      </c>
      <c r="F108" s="72">
        <f>F110+F111</f>
        <v>912</v>
      </c>
      <c r="G108" s="72">
        <f>G110+G111</f>
        <v>912</v>
      </c>
      <c r="H108" s="72">
        <f>H110+H111</f>
        <v>912</v>
      </c>
      <c r="I108" s="72">
        <f t="shared" si="3"/>
        <v>4560</v>
      </c>
    </row>
    <row r="109" spans="1:9" ht="23.25" customHeight="1">
      <c r="A109" s="124"/>
      <c r="B109" s="126"/>
      <c r="C109" s="75" t="s">
        <v>100</v>
      </c>
      <c r="D109" s="72"/>
      <c r="E109" s="72"/>
      <c r="F109" s="72"/>
      <c r="G109" s="72"/>
      <c r="H109" s="72"/>
      <c r="I109" s="72">
        <f t="shared" si="3"/>
        <v>0</v>
      </c>
    </row>
    <row r="110" spans="1:9" ht="24.75" customHeight="1">
      <c r="A110" s="124"/>
      <c r="B110" s="126"/>
      <c r="C110" s="75" t="s">
        <v>101</v>
      </c>
      <c r="D110" s="72">
        <f>'[2]Форма 2.2. (2)'!H79</f>
        <v>374</v>
      </c>
      <c r="E110" s="72">
        <f>'[2]Форма 2.2. (2)'!I79</f>
        <v>374</v>
      </c>
      <c r="F110" s="72">
        <f>'[2]Форма 2.2. (2)'!J79</f>
        <v>374</v>
      </c>
      <c r="G110" s="72">
        <f>'[2]Форма 2.2. (2)'!K79</f>
        <v>374</v>
      </c>
      <c r="H110" s="72">
        <f>'[2]Форма 2.2. (2)'!L79</f>
        <v>374</v>
      </c>
      <c r="I110" s="72">
        <f t="shared" si="3"/>
        <v>1870</v>
      </c>
    </row>
    <row r="111" spans="1:9" ht="38.25" customHeight="1">
      <c r="A111" s="124"/>
      <c r="B111" s="126"/>
      <c r="C111" s="82" t="s">
        <v>102</v>
      </c>
      <c r="D111" s="72">
        <f>'[2]Форма 2.2. (2)'!H78</f>
        <v>538</v>
      </c>
      <c r="E111" s="72">
        <f>'[2]Форма 2.2. (2)'!I78</f>
        <v>538</v>
      </c>
      <c r="F111" s="72">
        <f>'[2]Форма 2.2. (2)'!J78</f>
        <v>538</v>
      </c>
      <c r="G111" s="72">
        <f>'[2]Форма 2.2. (2)'!K78</f>
        <v>538</v>
      </c>
      <c r="H111" s="72">
        <f>'[2]Форма 2.2. (2)'!L78</f>
        <v>538</v>
      </c>
      <c r="I111" s="72">
        <f t="shared" si="3"/>
        <v>2690</v>
      </c>
    </row>
    <row r="112" spans="1:9" ht="33" customHeight="1">
      <c r="A112" s="124"/>
      <c r="B112" s="126"/>
      <c r="C112" s="75" t="s">
        <v>103</v>
      </c>
      <c r="D112" s="72"/>
      <c r="E112" s="72"/>
      <c r="F112" s="72"/>
      <c r="G112" s="72"/>
      <c r="H112" s="72"/>
      <c r="I112" s="72">
        <f t="shared" si="3"/>
        <v>0</v>
      </c>
    </row>
    <row r="113" spans="1:9" ht="20.25" customHeight="1">
      <c r="A113" s="124"/>
      <c r="B113" s="127"/>
      <c r="C113" s="70" t="s">
        <v>127</v>
      </c>
      <c r="D113" s="72"/>
      <c r="E113" s="72"/>
      <c r="F113" s="72"/>
      <c r="G113" s="72"/>
      <c r="H113" s="72"/>
      <c r="I113" s="72">
        <f t="shared" si="3"/>
        <v>0</v>
      </c>
    </row>
    <row r="114" spans="1:9" ht="15.75">
      <c r="A114" s="123" t="s">
        <v>120</v>
      </c>
      <c r="B114" s="125" t="s">
        <v>121</v>
      </c>
      <c r="C114" s="75" t="s">
        <v>99</v>
      </c>
      <c r="D114" s="72">
        <f>D116</f>
        <v>536</v>
      </c>
      <c r="E114" s="72">
        <f>E116</f>
        <v>536</v>
      </c>
      <c r="F114" s="72">
        <f>F116</f>
        <v>536</v>
      </c>
      <c r="G114" s="72">
        <f>G116</f>
        <v>536</v>
      </c>
      <c r="H114" s="72">
        <f>H116</f>
        <v>536</v>
      </c>
      <c r="I114" s="72">
        <f t="shared" si="3"/>
        <v>2680</v>
      </c>
    </row>
    <row r="115" spans="1:9" ht="20.25" customHeight="1">
      <c r="A115" s="124"/>
      <c r="B115" s="126"/>
      <c r="C115" s="75" t="s">
        <v>100</v>
      </c>
      <c r="D115" s="72"/>
      <c r="E115" s="72"/>
      <c r="F115" s="72"/>
      <c r="G115" s="72"/>
      <c r="H115" s="72"/>
      <c r="I115" s="72">
        <f t="shared" si="3"/>
        <v>0</v>
      </c>
    </row>
    <row r="116" spans="1:9" ht="21" customHeight="1">
      <c r="A116" s="124"/>
      <c r="B116" s="126"/>
      <c r="C116" s="75" t="s">
        <v>101</v>
      </c>
      <c r="D116" s="72">
        <v>536</v>
      </c>
      <c r="E116" s="72">
        <v>536</v>
      </c>
      <c r="F116" s="72">
        <v>536</v>
      </c>
      <c r="G116" s="72">
        <v>536</v>
      </c>
      <c r="H116" s="72">
        <v>536</v>
      </c>
      <c r="I116" s="72">
        <f t="shared" si="3"/>
        <v>2680</v>
      </c>
    </row>
    <row r="117" spans="1:9" ht="38.25" customHeight="1">
      <c r="A117" s="124"/>
      <c r="B117" s="126"/>
      <c r="C117" s="82" t="s">
        <v>102</v>
      </c>
      <c r="D117" s="72"/>
      <c r="E117" s="72"/>
      <c r="F117" s="72"/>
      <c r="G117" s="72"/>
      <c r="H117" s="72"/>
      <c r="I117" s="72">
        <f t="shared" si="3"/>
        <v>0</v>
      </c>
    </row>
    <row r="118" spans="1:9" ht="29.25" customHeight="1">
      <c r="A118" s="124"/>
      <c r="B118" s="126"/>
      <c r="C118" s="75" t="s">
        <v>103</v>
      </c>
      <c r="D118" s="72"/>
      <c r="E118" s="72"/>
      <c r="F118" s="72"/>
      <c r="G118" s="72"/>
      <c r="H118" s="72"/>
      <c r="I118" s="72">
        <f t="shared" si="3"/>
        <v>0</v>
      </c>
    </row>
    <row r="119" spans="1:9" ht="20.25" customHeight="1">
      <c r="A119" s="124"/>
      <c r="B119" s="127"/>
      <c r="C119" s="70" t="s">
        <v>127</v>
      </c>
      <c r="D119" s="72"/>
      <c r="E119" s="72"/>
      <c r="F119" s="72"/>
      <c r="G119" s="72"/>
      <c r="H119" s="72"/>
      <c r="I119" s="72">
        <f t="shared" si="3"/>
        <v>0</v>
      </c>
    </row>
    <row r="120" spans="1:9" ht="15.75">
      <c r="A120" s="123" t="s">
        <v>122</v>
      </c>
      <c r="B120" s="125" t="s">
        <v>123</v>
      </c>
      <c r="C120" s="75" t="s">
        <v>99</v>
      </c>
      <c r="D120" s="72">
        <f>D122</f>
        <v>1212</v>
      </c>
      <c r="E120" s="72">
        <f>E122</f>
        <v>1212</v>
      </c>
      <c r="F120" s="72">
        <f>F122</f>
        <v>1212</v>
      </c>
      <c r="G120" s="72">
        <f>G122</f>
        <v>1212</v>
      </c>
      <c r="H120" s="72">
        <f>H122</f>
        <v>1212</v>
      </c>
      <c r="I120" s="72">
        <f t="shared" si="3"/>
        <v>6060</v>
      </c>
    </row>
    <row r="121" spans="1:9" ht="23.25" customHeight="1">
      <c r="A121" s="124"/>
      <c r="B121" s="126"/>
      <c r="C121" s="75" t="s">
        <v>100</v>
      </c>
      <c r="D121" s="72"/>
      <c r="E121" s="72"/>
      <c r="F121" s="72"/>
      <c r="G121" s="72"/>
      <c r="H121" s="72"/>
      <c r="I121" s="72">
        <f t="shared" si="3"/>
        <v>0</v>
      </c>
    </row>
    <row r="122" spans="1:9" ht="18.75" customHeight="1">
      <c r="A122" s="124"/>
      <c r="B122" s="126"/>
      <c r="C122" s="75" t="s">
        <v>101</v>
      </c>
      <c r="D122" s="72">
        <f>'[2]Форма 2.2. (2)'!H83</f>
        <v>1212</v>
      </c>
      <c r="E122" s="72">
        <f>'[2]Форма 2.2. (2)'!I83</f>
        <v>1212</v>
      </c>
      <c r="F122" s="72">
        <f>'[2]Форма 2.2. (2)'!J83</f>
        <v>1212</v>
      </c>
      <c r="G122" s="72">
        <f>'[2]Форма 2.2. (2)'!K83</f>
        <v>1212</v>
      </c>
      <c r="H122" s="72">
        <f>'[2]Форма 2.2. (2)'!L83</f>
        <v>1212</v>
      </c>
      <c r="I122" s="72">
        <f t="shared" si="3"/>
        <v>6060</v>
      </c>
    </row>
    <row r="123" spans="1:9" ht="34.5" customHeight="1">
      <c r="A123" s="124"/>
      <c r="B123" s="126"/>
      <c r="C123" s="82" t="s">
        <v>102</v>
      </c>
      <c r="D123" s="72"/>
      <c r="E123" s="72"/>
      <c r="F123" s="72"/>
      <c r="G123" s="72"/>
      <c r="H123" s="72"/>
      <c r="I123" s="72">
        <f t="shared" si="3"/>
        <v>0</v>
      </c>
    </row>
    <row r="124" spans="1:9" ht="33" customHeight="1">
      <c r="A124" s="124"/>
      <c r="B124" s="126"/>
      <c r="C124" s="75" t="s">
        <v>103</v>
      </c>
      <c r="D124" s="72"/>
      <c r="E124" s="72"/>
      <c r="F124" s="72"/>
      <c r="G124" s="72"/>
      <c r="H124" s="72"/>
      <c r="I124" s="72">
        <f t="shared" si="3"/>
        <v>0</v>
      </c>
    </row>
    <row r="125" spans="1:9" ht="18.75" customHeight="1">
      <c r="A125" s="124"/>
      <c r="B125" s="127"/>
      <c r="C125" s="70" t="s">
        <v>127</v>
      </c>
      <c r="D125" s="72"/>
      <c r="E125" s="72"/>
      <c r="F125" s="72"/>
      <c r="G125" s="72"/>
      <c r="H125" s="72"/>
      <c r="I125" s="72">
        <f t="shared" si="3"/>
        <v>0</v>
      </c>
    </row>
    <row r="126" spans="1:9" ht="15.75">
      <c r="A126" s="123" t="s">
        <v>124</v>
      </c>
      <c r="B126" s="125" t="s">
        <v>125</v>
      </c>
      <c r="C126" s="75" t="s">
        <v>99</v>
      </c>
      <c r="D126" s="72">
        <v>1</v>
      </c>
      <c r="E126" s="72">
        <v>1</v>
      </c>
      <c r="F126" s="72">
        <v>1</v>
      </c>
      <c r="G126" s="72">
        <v>1</v>
      </c>
      <c r="H126" s="72">
        <v>1</v>
      </c>
      <c r="I126" s="72">
        <f t="shared" si="3"/>
        <v>5</v>
      </c>
    </row>
    <row r="127" spans="1:9" ht="21" customHeight="1">
      <c r="A127" s="124"/>
      <c r="B127" s="126"/>
      <c r="C127" s="75" t="s">
        <v>100</v>
      </c>
      <c r="D127" s="72"/>
      <c r="E127" s="72"/>
      <c r="F127" s="72"/>
      <c r="G127" s="72"/>
      <c r="H127" s="72"/>
      <c r="I127" s="72">
        <f t="shared" si="3"/>
        <v>0</v>
      </c>
    </row>
    <row r="128" spans="1:9" ht="15" customHeight="1">
      <c r="A128" s="124"/>
      <c r="B128" s="126"/>
      <c r="C128" s="75" t="s">
        <v>101</v>
      </c>
      <c r="D128" s="72">
        <v>1</v>
      </c>
      <c r="E128" s="72">
        <v>1</v>
      </c>
      <c r="F128" s="72">
        <v>1</v>
      </c>
      <c r="G128" s="72">
        <v>1</v>
      </c>
      <c r="H128" s="72">
        <v>1</v>
      </c>
      <c r="I128" s="72">
        <f t="shared" si="3"/>
        <v>5</v>
      </c>
    </row>
    <row r="129" spans="1:9" ht="39" customHeight="1">
      <c r="A129" s="124"/>
      <c r="B129" s="126"/>
      <c r="C129" s="82" t="s">
        <v>102</v>
      </c>
      <c r="D129" s="72"/>
      <c r="E129" s="72"/>
      <c r="F129" s="72"/>
      <c r="G129" s="72"/>
      <c r="H129" s="72"/>
      <c r="I129" s="72">
        <f t="shared" si="3"/>
        <v>0</v>
      </c>
    </row>
    <row r="130" spans="1:9" ht="31.5" customHeight="1">
      <c r="A130" s="124"/>
      <c r="B130" s="126"/>
      <c r="C130" s="75" t="s">
        <v>103</v>
      </c>
      <c r="D130" s="72"/>
      <c r="E130" s="72"/>
      <c r="F130" s="72"/>
      <c r="G130" s="72"/>
      <c r="H130" s="72"/>
      <c r="I130" s="72">
        <f t="shared" si="3"/>
        <v>0</v>
      </c>
    </row>
    <row r="131" spans="1:9" ht="21" customHeight="1">
      <c r="A131" s="124"/>
      <c r="B131" s="127"/>
      <c r="C131" s="70" t="s">
        <v>127</v>
      </c>
      <c r="D131" s="72"/>
      <c r="E131" s="72"/>
      <c r="F131" s="72"/>
      <c r="G131" s="72"/>
      <c r="H131" s="72"/>
      <c r="I131" s="72">
        <f t="shared" si="3"/>
        <v>0</v>
      </c>
    </row>
    <row r="132" spans="1:9" ht="15">
      <c r="A132" s="59"/>
      <c r="B132" s="60"/>
      <c r="C132" s="59"/>
      <c r="D132" s="59"/>
      <c r="E132" s="59"/>
      <c r="F132" s="59"/>
      <c r="G132" s="59"/>
      <c r="H132" s="59"/>
      <c r="I132" s="88"/>
    </row>
    <row r="133" spans="1:8" ht="15">
      <c r="A133" s="59"/>
      <c r="B133" s="60"/>
      <c r="C133" s="59"/>
      <c r="D133" s="59"/>
      <c r="E133" s="59"/>
      <c r="F133" s="59"/>
      <c r="G133" s="59"/>
      <c r="H133" s="59"/>
    </row>
    <row r="134" spans="1:8" ht="15">
      <c r="A134" s="59"/>
      <c r="B134" s="60"/>
      <c r="C134" s="59"/>
      <c r="D134" s="59"/>
      <c r="E134" s="59"/>
      <c r="F134" s="59"/>
      <c r="G134" s="59"/>
      <c r="H134" s="59"/>
    </row>
    <row r="135" spans="1:8" ht="15">
      <c r="A135" s="59"/>
      <c r="B135" s="60"/>
      <c r="C135" s="59"/>
      <c r="D135" s="59"/>
      <c r="E135" s="59"/>
      <c r="F135" s="59"/>
      <c r="G135" s="59"/>
      <c r="H135" s="59"/>
    </row>
    <row r="136" spans="1:8" ht="15">
      <c r="A136" s="59"/>
      <c r="B136" s="60"/>
      <c r="C136" s="59"/>
      <c r="D136" s="59"/>
      <c r="E136" s="59"/>
      <c r="F136" s="59"/>
      <c r="G136" s="59"/>
      <c r="H136" s="59"/>
    </row>
    <row r="137" spans="1:8" ht="15">
      <c r="A137" s="59"/>
      <c r="B137" s="60"/>
      <c r="C137" s="59"/>
      <c r="D137" s="59"/>
      <c r="E137" s="59"/>
      <c r="F137" s="59"/>
      <c r="G137" s="59"/>
      <c r="H137" s="59"/>
    </row>
    <row r="138" spans="1:8" ht="15">
      <c r="A138" s="59"/>
      <c r="B138" s="60"/>
      <c r="C138" s="59"/>
      <c r="D138" s="59"/>
      <c r="E138" s="59"/>
      <c r="F138" s="59"/>
      <c r="G138" s="59"/>
      <c r="H138" s="59"/>
    </row>
    <row r="139" spans="1:8" ht="15">
      <c r="A139" s="59"/>
      <c r="B139" s="60"/>
      <c r="C139" s="59"/>
      <c r="D139" s="59"/>
      <c r="E139" s="59"/>
      <c r="F139" s="59"/>
      <c r="G139" s="59"/>
      <c r="H139" s="59"/>
    </row>
  </sheetData>
  <sheetProtection/>
  <mergeCells count="52">
    <mergeCell ref="I6:I7"/>
    <mergeCell ref="A114:A119"/>
    <mergeCell ref="B114:B119"/>
    <mergeCell ref="A120:A125"/>
    <mergeCell ref="B120:B125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126:A131"/>
    <mergeCell ref="B126:B131"/>
    <mergeCell ref="A96:A101"/>
    <mergeCell ref="B96:B101"/>
    <mergeCell ref="A102:A107"/>
    <mergeCell ref="B102:B107"/>
    <mergeCell ref="A108:A113"/>
    <mergeCell ref="B108:B113"/>
    <mergeCell ref="B31:B36"/>
    <mergeCell ref="A37:A41"/>
    <mergeCell ref="B37:B41"/>
    <mergeCell ref="A42:A47"/>
    <mergeCell ref="B42:B47"/>
    <mergeCell ref="A48:A53"/>
    <mergeCell ref="B48:B53"/>
    <mergeCell ref="F6:F7"/>
    <mergeCell ref="A9:A13"/>
    <mergeCell ref="B9:B13"/>
    <mergeCell ref="A14:A18"/>
    <mergeCell ref="B14:B18"/>
    <mergeCell ref="A54:A59"/>
    <mergeCell ref="B54:B59"/>
    <mergeCell ref="A25:A30"/>
    <mergeCell ref="B25:B30"/>
    <mergeCell ref="A31:A36"/>
    <mergeCell ref="G6:G7"/>
    <mergeCell ref="A19:A24"/>
    <mergeCell ref="B19:B24"/>
    <mergeCell ref="A2:H2"/>
    <mergeCell ref="A5:A7"/>
    <mergeCell ref="B5:B7"/>
    <mergeCell ref="C5:C7"/>
    <mergeCell ref="D5:H5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30" useFirstPageNumber="1" fitToHeight="0" horizontalDpi="600" verticalDpi="600" orientation="landscape" paperSize="9" scale="8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Administrator</cp:lastModifiedBy>
  <cp:lastPrinted>2019-01-23T12:54:04Z</cp:lastPrinted>
  <dcterms:created xsi:type="dcterms:W3CDTF">2014-01-14T11:20:02Z</dcterms:created>
  <dcterms:modified xsi:type="dcterms:W3CDTF">2019-02-25T12:49:35Z</dcterms:modified>
  <cp:category/>
  <cp:version/>
  <cp:contentType/>
  <cp:contentStatus/>
</cp:coreProperties>
</file>